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gielimbeck/Desktop/Dissertation/"/>
    </mc:Choice>
  </mc:AlternateContent>
  <xr:revisionPtr revIDLastSave="0" documentId="13_ncr:1_{5428298A-0539-7F43-BBB2-688284385926}" xr6:coauthVersionLast="47" xr6:coauthVersionMax="47" xr10:uidLastSave="{00000000-0000-0000-0000-000000000000}"/>
  <bookViews>
    <workbookView xWindow="3220" yWindow="500" windowWidth="29560" windowHeight="18920" activeTab="4" xr2:uid="{336F6C3F-27F7-A94B-8D68-E5AE2663354E}"/>
  </bookViews>
  <sheets>
    <sheet name="Trace Elements" sheetId="1" r:id="rId1"/>
    <sheet name="Mg" sheetId="2" r:id="rId2"/>
    <sheet name="Ca" sheetId="3" r:id="rId3"/>
    <sheet name="Fe" sheetId="4" r:id="rId4"/>
    <sheet name="S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19" i="1" s="1"/>
  <c r="C20" i="1" s="1"/>
  <c r="C9" i="5"/>
  <c r="C10" i="5" s="1"/>
  <c r="C9" i="4"/>
  <c r="C10" i="4" s="1"/>
  <c r="C8" i="3"/>
  <c r="C9" i="3" s="1"/>
  <c r="C7" i="2"/>
  <c r="C8" i="2" s="1"/>
  <c r="X53" i="1"/>
  <c r="X54" i="1" s="1"/>
  <c r="Q53" i="1"/>
  <c r="Q54" i="1" s="1"/>
  <c r="X9" i="1"/>
  <c r="X10" i="1" s="1"/>
  <c r="Q9" i="1"/>
  <c r="Q10" i="1" s="1"/>
  <c r="J53" i="1"/>
  <c r="J54" i="1" s="1"/>
  <c r="J9" i="1"/>
  <c r="J10" i="1" s="1"/>
  <c r="C53" i="1"/>
  <c r="C54" i="1" s="1"/>
</calcChain>
</file>

<file path=xl/sharedStrings.xml><?xml version="1.0" encoding="utf-8"?>
<sst xmlns="http://schemas.openxmlformats.org/spreadsheetml/2006/main" count="436" uniqueCount="66">
  <si>
    <t>ME5</t>
  </si>
  <si>
    <t>ME4</t>
  </si>
  <si>
    <t>ME3</t>
  </si>
  <si>
    <t>ME2</t>
  </si>
  <si>
    <t>TRRE4</t>
  </si>
  <si>
    <t>TRRE3</t>
  </si>
  <si>
    <t>TRRE2</t>
  </si>
  <si>
    <t>TRRE1</t>
  </si>
  <si>
    <t xml:space="preserve">51  V  [ He ] </t>
  </si>
  <si>
    <t xml:space="preserve">52  Cr  [ He ] </t>
  </si>
  <si>
    <t xml:space="preserve">55  Mn  [ He ] </t>
  </si>
  <si>
    <t xml:space="preserve">64  Zn  [ He ] </t>
  </si>
  <si>
    <t xml:space="preserve">65  Cu  [ He ] </t>
  </si>
  <si>
    <t xml:space="preserve">85  Rb  [ He ] </t>
  </si>
  <si>
    <t xml:space="preserve">98  Mo  [ He ] </t>
  </si>
  <si>
    <t xml:space="preserve">137  Ba  [ No Gas ] </t>
  </si>
  <si>
    <t>Conc. [ ppb ]</t>
  </si>
  <si>
    <t>SE of intercept</t>
  </si>
  <si>
    <t>SD of intercept</t>
  </si>
  <si>
    <t>LOD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</si>
  <si>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</si>
  <si>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</si>
  <si>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</si>
  <si>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</si>
  <si>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</si>
  <si>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</si>
  <si>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</si>
  <si>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</si>
  <si>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</si>
  <si>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</si>
  <si>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</si>
  <si>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</si>
  <si>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</si>
  <si>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</si>
  <si>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</si>
  <si>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</si>
  <si>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</si>
  <si>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</si>
  <si>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</si>
  <si>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</si>
  <si>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</si>
  <si>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</si>
  <si>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X Variable 1</t>
  </si>
  <si>
    <t>N</t>
  </si>
  <si>
    <t>SQRT</t>
  </si>
  <si>
    <t>Slope</t>
  </si>
  <si>
    <t>Vanadium</t>
  </si>
  <si>
    <t>Chromium</t>
  </si>
  <si>
    <t>Manganese</t>
  </si>
  <si>
    <t>Zinc</t>
  </si>
  <si>
    <t>Copper</t>
  </si>
  <si>
    <t>Rubidium</t>
  </si>
  <si>
    <t>Molybdenum</t>
  </si>
  <si>
    <t>Barium</t>
  </si>
  <si>
    <t>Mg</t>
  </si>
  <si>
    <t>Ca</t>
  </si>
  <si>
    <t>Fe</t>
  </si>
  <si>
    <t>Sr</t>
  </si>
  <si>
    <t>How to calculate detection limits:</t>
  </si>
  <si>
    <t>1. Plot standard vs ppb of each standard for each individual element</t>
  </si>
  <si>
    <t>2. Add trendline, equation of trendline, R-value</t>
  </si>
  <si>
    <t xml:space="preserve">3. Using the data analysis tool, select regression, select your x and y values to get a table of regression statistics. </t>
  </si>
  <si>
    <t>4. Record the standard error of intercept (SE of intercept)</t>
  </si>
  <si>
    <t>5. Calculate the sqaure root of the total # of standards used (in this case, 4 standards). Record as SQRT.</t>
  </si>
  <si>
    <t>6. Calculate the standard deviation of the intercept = SE*SQRT</t>
  </si>
  <si>
    <t>7. Calculate limit of detection (LOD) = 3.3*(SD of intercept/slope)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</si>
</sst>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A00"/>
        <bgColor indexed="64"/>
      </patternFill>
    </fill>
    <fill>
      <patternFill patternType="solid">
        <fgColor rgb="FFFF85FF"/>
        <bgColor indexed="64"/>
      </patternFill>
    </fill>
    <fill>
      <patternFill patternType="solid">
        <fgColor rgb="FFFF85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3" fontId="0" fillId="0" borderId="0" xfId="0" applyNumberFormat="1"/>
    <xf numFmtId="0" fontId="0" fillId="0" borderId="0" xfId="0" quotePrefix="1"/>
    <xf numFmtId="0" fontId="3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/>
    <xf numFmtId="0" fontId="0" fillId="0" borderId="0" xfId="0" applyFill="1" applyAlignment="1"/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A00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Elements'!$D$12:$D$15</c:f>
              <c:numCache>
                <c:formatCode>General</c:formatCode>
                <c:ptCount val="4"/>
                <c:pt idx="0">
                  <c:v>4.8410000000000002</c:v>
                </c:pt>
                <c:pt idx="1">
                  <c:v>48.529000000000003</c:v>
                </c:pt>
                <c:pt idx="2">
                  <c:v>96.596000000000004</c:v>
                </c:pt>
                <c:pt idx="3">
                  <c:v>600.69100000000003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E7-1F47-984E-E9359DCC9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6789584"/>
        <c:axId val="1476443552"/>
      </c:scatterChart>
      <c:valAx>
        <c:axId val="1476789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6443552"/>
        <c:crosses val="autoZero"/>
        <c:crossBetween val="midCat"/>
      </c:valAx>
      <c:valAx>
        <c:axId val="147644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6789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Elements'!$D$48:$D$51</c:f>
              <c:numCache>
                <c:formatCode>General</c:formatCode>
                <c:ptCount val="4"/>
                <c:pt idx="0">
                  <c:v>5.4909999999999997</c:v>
                </c:pt>
                <c:pt idx="1">
                  <c:v>52.058999999999997</c:v>
                </c:pt>
                <c:pt idx="2">
                  <c:v>101.139</c:v>
                </c:pt>
                <c:pt idx="3">
                  <c:v>599.63400000000001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CC-FF4E-8AA9-131752E20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4009984"/>
        <c:axId val="1424467024"/>
      </c:scatterChart>
      <c:valAx>
        <c:axId val="149400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4467024"/>
        <c:crosses val="autoZero"/>
        <c:crossBetween val="midCat"/>
      </c:valAx>
      <c:valAx>
        <c:axId val="142446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009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Elements'!$K$4:$K$7</c:f>
              <c:numCache>
                <c:formatCode>General</c:formatCode>
                <c:ptCount val="4"/>
                <c:pt idx="0">
                  <c:v>5.0999999999999996</c:v>
                </c:pt>
                <c:pt idx="1">
                  <c:v>52.234000000000002</c:v>
                </c:pt>
                <c:pt idx="2">
                  <c:v>102.33</c:v>
                </c:pt>
                <c:pt idx="3">
                  <c:v>599.42499999999995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D2-8544-A250-F9C4DCDD5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7514832"/>
        <c:axId val="1493256768"/>
      </c:scatterChart>
      <c:valAx>
        <c:axId val="1067514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3256768"/>
        <c:crosses val="autoZero"/>
        <c:crossBetween val="midCat"/>
      </c:valAx>
      <c:valAx>
        <c:axId val="149325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514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Elements'!$K$48:$K$51</c:f>
              <c:numCache>
                <c:formatCode>General</c:formatCode>
                <c:ptCount val="4"/>
                <c:pt idx="0">
                  <c:v>4.3380000000000001</c:v>
                </c:pt>
                <c:pt idx="1">
                  <c:v>50.618000000000002</c:v>
                </c:pt>
                <c:pt idx="2">
                  <c:v>97.177000000000007</c:v>
                </c:pt>
                <c:pt idx="3">
                  <c:v>600.42499999999995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77-F642-9A3E-0C7159051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4361776"/>
        <c:axId val="1054655712"/>
      </c:scatterChart>
      <c:valAx>
        <c:axId val="1054361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655712"/>
        <c:crosses val="autoZero"/>
        <c:crossBetween val="midCat"/>
      </c:valAx>
      <c:valAx>
        <c:axId val="105465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61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Elements'!$Q$4:$Q$7</c:f>
              <c:numCache>
                <c:formatCode>General</c:formatCode>
                <c:ptCount val="4"/>
                <c:pt idx="0">
                  <c:v>6.774</c:v>
                </c:pt>
                <c:pt idx="1">
                  <c:v>58.8</c:v>
                </c:pt>
                <c:pt idx="2">
                  <c:v>103.241</c:v>
                </c:pt>
                <c:pt idx="3">
                  <c:v>598.71199999999999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9F-C840-9679-65D4031AC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7358928"/>
        <c:axId val="1077703728"/>
      </c:scatterChart>
      <c:valAx>
        <c:axId val="1077358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703728"/>
        <c:crosses val="autoZero"/>
        <c:crossBetween val="midCat"/>
      </c:valAx>
      <c:valAx>
        <c:axId val="1077703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358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Elements'!$X$48:$X$51</c:f>
              <c:numCache>
                <c:formatCode>General</c:formatCode>
                <c:ptCount val="4"/>
                <c:pt idx="0">
                  <c:v>3.5350000000000001</c:v>
                </c:pt>
                <c:pt idx="1">
                  <c:v>40.295000000000002</c:v>
                </c:pt>
                <c:pt idx="2">
                  <c:v>84.486999999999995</c:v>
                </c:pt>
                <c:pt idx="3">
                  <c:v>603.40599999999995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C2-734B-B8D4-74D81650A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7656912"/>
        <c:axId val="1077126320"/>
      </c:scatterChart>
      <c:valAx>
        <c:axId val="1077656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26320"/>
        <c:crosses val="autoZero"/>
        <c:crossBetween val="midCat"/>
      </c:valAx>
      <c:valAx>
        <c:axId val="1077126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656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Elements'!$X$4:$X$7</c:f>
              <c:numCache>
                <c:formatCode>General</c:formatCode>
                <c:ptCount val="4"/>
                <c:pt idx="0">
                  <c:v>4.7919999999999998</c:v>
                </c:pt>
                <c:pt idx="1">
                  <c:v>47.744999999999997</c:v>
                </c:pt>
                <c:pt idx="2">
                  <c:v>97.111999999999995</c:v>
                </c:pt>
                <c:pt idx="3">
                  <c:v>600.67100000000005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15-D34A-90B6-B040CD636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4027280"/>
        <c:axId val="1077006592"/>
      </c:scatterChart>
      <c:valAx>
        <c:axId val="1054027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006592"/>
        <c:crosses val="autoZero"/>
        <c:crossBetween val="midCat"/>
      </c:valAx>
      <c:valAx>
        <c:axId val="107700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027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'Trace Elements'!$C$12:$C$15</c:f>
              <c:numCache>
                <c:formatCode>General</c:formatCode>
                <c:ptCount val="4"/>
                <c:pt idx="0">
                  <c:v>5</c:v>
                </c:pt>
                <c:pt idx="1">
                  <c:v>50</c:v>
                </c:pt>
                <c:pt idx="2">
                  <c:v>100</c:v>
                </c:pt>
                <c:pt idx="3">
                  <c:v>600</c:v>
                </c:pt>
              </c:numCache>
            </c:numRef>
          </c:xVal>
          <c:yVal>
            <c:numRef>
              <c:f>'Trace Elements'!$Q$48:$Q$51</c:f>
              <c:numCache>
                <c:formatCode>General</c:formatCode>
                <c:ptCount val="4"/>
                <c:pt idx="0">
                  <c:v>4.4749999999999996</c:v>
                </c:pt>
                <c:pt idx="1">
                  <c:v>43.287999999999997</c:v>
                </c:pt>
                <c:pt idx="2">
                  <c:v>92.456999999999994</c:v>
                </c:pt>
                <c:pt idx="3">
                  <c:v>601.82100000000003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F8-8D4C-86C5-1E0E16E7D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3429152"/>
        <c:axId val="1067505776"/>
      </c:scatterChart>
      <c:valAx>
        <c:axId val="1493429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7505776"/>
        <c:crosses val="autoZero"/>
        <c:crossBetween val="midCat"/>
      </c:valAx>
      <c:valAx>
        <c:axId val="106750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3429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Mg!$C$2:$C$5</c:f>
              <c:numCache>
                <c:formatCode>General</c:formatCode>
                <c:ptCount val="4"/>
                <c:pt idx="0">
                  <c:v>0.2</c:v>
                </c:pt>
                <c:pt idx="1">
                  <c:v>2</c:v>
                </c:pt>
                <c:pt idx="2">
                  <c:v>20</c:v>
                </c:pt>
                <c:pt idx="3">
                  <c:v>100</c:v>
                </c:pt>
              </c:numCache>
            </c:numRef>
          </c:xVal>
          <c:yVal>
            <c:numRef>
              <c:f>Mg!$D$2:$D$5</c:f>
              <c:numCache>
                <c:formatCode>General</c:formatCode>
                <c:ptCount val="4"/>
                <c:pt idx="0">
                  <c:v>220.40700000000001</c:v>
                </c:pt>
                <c:pt idx="1">
                  <c:v>2512.8139999999999</c:v>
                </c:pt>
                <c:pt idx="2">
                  <c:v>20617.440999999999</c:v>
                </c:pt>
                <c:pt idx="3">
                  <c:v>99866.214999999997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00-9944-AAE8-491CD3949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2416848"/>
        <c:axId val="1079840560"/>
      </c:scatterChart>
      <c:valAx>
        <c:axId val="108241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9840560"/>
        <c:crosses val="autoZero"/>
        <c:crossBetween val="midCat"/>
      </c:valAx>
      <c:valAx>
        <c:axId val="107984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2416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Ca!$C$2:$C$5</c:f>
              <c:numCache>
                <c:formatCode>General</c:formatCode>
                <c:ptCount val="4"/>
                <c:pt idx="0">
                  <c:v>10</c:v>
                </c:pt>
                <c:pt idx="1">
                  <c:v>25</c:v>
                </c:pt>
                <c:pt idx="2">
                  <c:v>50</c:v>
                </c:pt>
                <c:pt idx="3">
                  <c:v>100</c:v>
                </c:pt>
              </c:numCache>
            </c:numRef>
          </c:xVal>
          <c:yVal>
            <c:numRef>
              <c:f>Ca!$D$2:$D$5</c:f>
              <c:numCache>
                <c:formatCode>General</c:formatCode>
                <c:ptCount val="4"/>
                <c:pt idx="0">
                  <c:v>10512.722</c:v>
                </c:pt>
                <c:pt idx="1">
                  <c:v>25965.316999999999</c:v>
                </c:pt>
                <c:pt idx="2">
                  <c:v>49414.796999999999</c:v>
                </c:pt>
                <c:pt idx="3">
                  <c:v>86926.054999999993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FD-E340-9F09-B85C5F317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9057536"/>
        <c:axId val="1068872560"/>
      </c:scatterChart>
      <c:valAx>
        <c:axId val="1069057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872560"/>
        <c:crosses val="autoZero"/>
        <c:crossBetween val="midCat"/>
      </c:valAx>
      <c:valAx>
        <c:axId val="106887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9057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Fe!$C$2:$C$5</c:f>
              <c:numCache>
                <c:formatCode>General</c:formatCode>
                <c:ptCount val="4"/>
                <c:pt idx="0">
                  <c:v>5.0000000000000001E-3</c:v>
                </c:pt>
                <c:pt idx="1">
                  <c:v>0.05</c:v>
                </c:pt>
                <c:pt idx="2">
                  <c:v>0.5</c:v>
                </c:pt>
                <c:pt idx="3">
                  <c:v>1</c:v>
                </c:pt>
              </c:numCache>
            </c:numRef>
          </c:xVal>
          <c:yVal>
            <c:numRef>
              <c:f>Fe!$D$2:$D$5</c:f>
              <c:numCache>
                <c:formatCode>General</c:formatCode>
                <c:ptCount val="4"/>
                <c:pt idx="0">
                  <c:v>0.13</c:v>
                </c:pt>
                <c:pt idx="1">
                  <c:v>5.4470000000000001</c:v>
                </c:pt>
                <c:pt idx="2">
                  <c:v>57.877000000000002</c:v>
                </c:pt>
                <c:pt idx="3">
                  <c:v>499.20800000000003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7E-564F-AD08-A7D7ADD47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3381696"/>
        <c:axId val="1056916960"/>
      </c:scatterChart>
      <c:valAx>
        <c:axId val="1123381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6916960"/>
        <c:crosses val="autoZero"/>
        <c:crossBetween val="midCat"/>
      </c:valAx>
      <c:valAx>
        <c:axId val="105691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3381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Sr!$C$2:$C$5</c:f>
              <c:numCache>
                <c:formatCode>General</c:formatCode>
                <c:ptCount val="4"/>
                <c:pt idx="0">
                  <c:v>50</c:v>
                </c:pt>
                <c:pt idx="1">
                  <c:v>500</c:v>
                </c:pt>
                <c:pt idx="2">
                  <c:v>1000</c:v>
                </c:pt>
                <c:pt idx="3">
                  <c:v>6000</c:v>
                </c:pt>
              </c:numCache>
            </c:numRef>
          </c:xVal>
          <c:yVal>
            <c:numRef>
              <c:f>Sr!$D$2:$D$5</c:f>
              <c:numCache>
                <c:formatCode>#,##0</c:formatCode>
                <c:ptCount val="4"/>
                <c:pt idx="0">
                  <c:v>439687</c:v>
                </c:pt>
                <c:pt idx="1">
                  <c:v>4117770</c:v>
                </c:pt>
                <c:pt idx="2">
                  <c:v>8553892</c:v>
                </c:pt>
                <c:pt idx="3">
                  <c:v>52521734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0B-8940-B0A9-43FC06B28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9600224"/>
        <c:axId val="1089645024"/>
      </c:scatterChart>
      <c:valAx>
        <c:axId val="1089600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645024"/>
        <c:crosses val="autoZero"/>
        <c:crossBetween val="midCat"/>
      </c:valAx>
      <c:valAx>
        <c:axId val="108964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600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</xdr:colOff>
      <xdr:row>18</xdr:row>
      <xdr:rowOff>38100</xdr:rowOff>
    </xdr:from>
    <xdr:to>
      <xdr:col>6</xdr:col>
      <xdr:colOff>655782</xdr:colOff>
      <xdr:row>27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27E9A15-E46E-D9A1-DF06-E16C870BC8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133350</xdr:colOff>
      <xdr:row>51</xdr:row>
      <xdr:rowOff>88900</xdr:rowOff>
    </xdr:from>
    <xdr:to>
      <xdr:col>7</xdr:col>
      <xdr:colOff>2917</xdr:colOff>
      <xdr:row>60</xdr:row>
      <xdr:rowOff>190500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BD55230-C2FC-AF9A-1518-FBE50E36E2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120650</xdr:colOff>
      <xdr:row>7</xdr:row>
      <xdr:rowOff>101600</xdr:rowOff>
    </xdr:from>
    <xdr:to>
      <xdr:col>13</xdr:col>
      <xdr:colOff>780993</xdr:colOff>
      <xdr:row>17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887E92B-9AFB-D634-F33B-696807DF20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57150</xdr:colOff>
      <xdr:row>52</xdr:row>
      <xdr:rowOff>76200</xdr:rowOff>
    </xdr:from>
    <xdr:to>
      <xdr:col>13</xdr:col>
      <xdr:colOff>774787</xdr:colOff>
      <xdr:row>61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AF88201-D574-3794-0B59-FC10DC70D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107950</xdr:colOff>
      <xdr:row>7</xdr:row>
      <xdr:rowOff>95109</xdr:rowOff>
    </xdr:from>
    <xdr:to>
      <xdr:col>20</xdr:col>
      <xdr:colOff>723900</xdr:colOff>
      <xdr:row>16</xdr:row>
      <xdr:rowOff>165100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EEF9068-FB9D-E855-4EFF-A5DDC024FB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24</xdr:col>
      <xdr:colOff>107950</xdr:colOff>
      <xdr:row>48</xdr:row>
      <xdr:rowOff>12700</xdr:rowOff>
    </xdr:from>
    <xdr:to>
      <xdr:col>28</xdr:col>
      <xdr:colOff>87</xdr:colOff>
      <xdr:row>57</xdr:row>
      <xdr:rowOff>114300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61DC653-23CB-1054-6B32-635CCAFF15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</xdr:col>
      <xdr:colOff>44450</xdr:colOff>
      <xdr:row>8</xdr:row>
      <xdr:rowOff>76200</xdr:rowOff>
    </xdr:from>
    <xdr:to>
      <xdr:col>27</xdr:col>
      <xdr:colOff>706005</xdr:colOff>
      <xdr:row>17</xdr:row>
      <xdr:rowOff>139700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6D780FC-B70A-3F22-28A1-8B149A8950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95250</xdr:colOff>
      <xdr:row>52</xdr:row>
      <xdr:rowOff>111195</xdr:rowOff>
    </xdr:from>
    <xdr:to>
      <xdr:col>20</xdr:col>
      <xdr:colOff>787400</xdr:colOff>
      <xdr:row>62</xdr:row>
      <xdr:rowOff>12700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AB91F9B-B187-5F2A-0F42-E9A069C12A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5</xdr:row>
      <xdr:rowOff>184150</xdr:rowOff>
    </xdr:from>
    <xdr:to>
      <xdr:col>6</xdr:col>
      <xdr:colOff>737127</xdr:colOff>
      <xdr:row>15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B7AD2E-4E51-5FA9-A0D7-585334E9FD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6</xdr:row>
      <xdr:rowOff>31750</xdr:rowOff>
    </xdr:from>
    <xdr:to>
      <xdr:col>6</xdr:col>
      <xdr:colOff>778972</xdr:colOff>
      <xdr:row>15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8FFE35-0C03-F94D-D8D7-19481F2346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7</xdr:row>
      <xdr:rowOff>45720</xdr:rowOff>
    </xdr:from>
    <xdr:to>
      <xdr:col>6</xdr:col>
      <xdr:colOff>749300</xdr:colOff>
      <xdr:row>16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E7979C-55B1-3ED1-FA2F-6D1A181BF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</xdr:row>
      <xdr:rowOff>184114</xdr:rowOff>
    </xdr:from>
    <xdr:to>
      <xdr:col>6</xdr:col>
      <xdr:colOff>787400</xdr:colOff>
      <xdr:row>15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4AF5CB-261F-819F-0194-8C8DF1D02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D18A-4923-354C-8010-AA91E628E135}">
  <dimension ref="A1:BB76"/>
  <sheetViews>
    <sheetView topLeftCell="U32" zoomScaleNormal="100" workbookViewId="0">
      <selection activeCell="AC60" sqref="AC60"/>
    </sheetView>
  </sheetViews>
  <sheetFormatPr baseColWidth="10" defaultRowHeight="16" x14ac:dyDescent="0.2"/>
  <sheetData>
    <row r="1" spans="1:29" x14ac:dyDescent="0.2">
      <c r="A1" s="14" t="s">
        <v>58</v>
      </c>
      <c r="H1" s="11" t="s">
        <v>48</v>
      </c>
      <c r="I1" s="11"/>
      <c r="J1" s="11"/>
      <c r="K1" s="11"/>
      <c r="L1" s="11"/>
      <c r="M1" s="11"/>
      <c r="N1" s="11"/>
      <c r="O1" s="11" t="s">
        <v>50</v>
      </c>
      <c r="P1" s="11"/>
      <c r="Q1" s="11"/>
      <c r="R1" s="11"/>
      <c r="S1" s="11"/>
      <c r="T1" s="11"/>
      <c r="U1" s="11"/>
      <c r="V1" s="11" t="s">
        <v>51</v>
      </c>
      <c r="W1" s="11"/>
      <c r="X1" s="11"/>
      <c r="Y1" s="11"/>
      <c r="Z1" s="11"/>
      <c r="AA1" s="11"/>
      <c r="AB1" s="11"/>
      <c r="AC1" s="15"/>
    </row>
    <row r="2" spans="1:29" x14ac:dyDescent="0.2">
      <c r="A2" s="14" t="s">
        <v>59</v>
      </c>
      <c r="K2" t="s">
        <v>10</v>
      </c>
      <c r="Q2" t="s">
        <v>12</v>
      </c>
      <c r="X2" t="s">
        <v>13</v>
      </c>
    </row>
    <row r="3" spans="1:29" x14ac:dyDescent="0.2">
      <c r="A3" s="14" t="s">
        <v>60</v>
      </c>
      <c r="H3" t="s">
        <v>43</v>
      </c>
      <c r="K3" t="s">
        <v>16</v>
      </c>
      <c r="O3" t="s">
        <v>43</v>
      </c>
      <c r="Q3" t="s">
        <v>16</v>
      </c>
      <c r="V3" t="s">
        <v>43</v>
      </c>
      <c r="X3" t="s">
        <v>16</v>
      </c>
    </row>
    <row r="4" spans="1:29" x14ac:dyDescent="0.2">
      <c r="A4" s="14" t="s">
        <v>61</v>
      </c>
      <c r="H4">
        <v>1</v>
      </c>
      <c r="I4" t="s">
        <v>4</v>
      </c>
      <c r="J4">
        <v>5</v>
      </c>
      <c r="K4">
        <v>5.0999999999999996</v>
      </c>
      <c r="O4">
        <v>1</v>
      </c>
      <c r="P4" t="s">
        <v>4</v>
      </c>
      <c r="Q4">
        <v>6.774</v>
      </c>
      <c r="V4">
        <v>1</v>
      </c>
      <c r="W4" t="s">
        <v>4</v>
      </c>
      <c r="X4">
        <v>4.7919999999999998</v>
      </c>
    </row>
    <row r="5" spans="1:29" x14ac:dyDescent="0.2">
      <c r="A5" s="14" t="s">
        <v>62</v>
      </c>
      <c r="H5">
        <v>2</v>
      </c>
      <c r="I5" t="s">
        <v>5</v>
      </c>
      <c r="J5">
        <v>50</v>
      </c>
      <c r="K5">
        <v>52.234000000000002</v>
      </c>
      <c r="O5">
        <v>2</v>
      </c>
      <c r="P5" t="s">
        <v>5</v>
      </c>
      <c r="Q5">
        <v>58.8</v>
      </c>
      <c r="V5">
        <v>2</v>
      </c>
      <c r="W5" t="s">
        <v>5</v>
      </c>
      <c r="X5">
        <v>47.744999999999997</v>
      </c>
    </row>
    <row r="6" spans="1:29" x14ac:dyDescent="0.2">
      <c r="A6" s="14" t="s">
        <v>63</v>
      </c>
      <c r="H6">
        <v>3</v>
      </c>
      <c r="I6" t="s">
        <v>6</v>
      </c>
      <c r="J6">
        <v>100</v>
      </c>
      <c r="K6">
        <v>102.33</v>
      </c>
      <c r="O6">
        <v>3</v>
      </c>
      <c r="P6" t="s">
        <v>6</v>
      </c>
      <c r="Q6">
        <v>103.241</v>
      </c>
      <c r="V6">
        <v>3</v>
      </c>
      <c r="W6" t="s">
        <v>6</v>
      </c>
      <c r="X6">
        <v>97.111999999999995</v>
      </c>
    </row>
    <row r="7" spans="1:29" x14ac:dyDescent="0.2">
      <c r="A7" s="14" t="s">
        <v>64</v>
      </c>
      <c r="H7">
        <v>4</v>
      </c>
      <c r="I7" t="s">
        <v>7</v>
      </c>
      <c r="J7">
        <v>600</v>
      </c>
      <c r="K7">
        <v>599.42499999999995</v>
      </c>
      <c r="O7">
        <v>4</v>
      </c>
      <c r="P7" t="s">
        <v>7</v>
      </c>
      <c r="Q7">
        <v>598.71199999999999</v>
      </c>
      <c r="V7">
        <v>4</v>
      </c>
      <c r="W7" t="s">
        <v>7</v>
      </c>
      <c r="X7">
        <v>600.67100000000005</v>
      </c>
    </row>
    <row r="8" spans="1:29" x14ac:dyDescent="0.2">
      <c r="A8" s="14" t="s">
        <v>65</v>
      </c>
      <c r="H8" s="12" t="s">
        <v>17</v>
      </c>
      <c r="I8" s="12"/>
      <c r="J8">
        <v>0.89896902248733679</v>
      </c>
      <c r="O8" s="12" t="s">
        <v>17</v>
      </c>
      <c r="P8" s="12"/>
      <c r="Q8">
        <v>2.4320152503689672</v>
      </c>
      <c r="V8" s="12" t="s">
        <v>17</v>
      </c>
      <c r="W8" s="12"/>
      <c r="X8">
        <v>1.0112097058505867</v>
      </c>
    </row>
    <row r="9" spans="1:29" x14ac:dyDescent="0.2">
      <c r="H9" s="12" t="s">
        <v>18</v>
      </c>
      <c r="I9" s="12"/>
      <c r="J9">
        <f>J8*J12</f>
        <v>1.7979380449746736</v>
      </c>
      <c r="O9" s="12" t="s">
        <v>18</v>
      </c>
      <c r="P9" s="12"/>
      <c r="Q9">
        <f>Q8*Q12</f>
        <v>4.8640305007379343</v>
      </c>
      <c r="V9" s="12" t="s">
        <v>18</v>
      </c>
      <c r="W9" s="12"/>
      <c r="X9">
        <f>X8*X12</f>
        <v>2.0224194117011733</v>
      </c>
    </row>
    <row r="10" spans="1:29" x14ac:dyDescent="0.2">
      <c r="D10" t="s">
        <v>8</v>
      </c>
      <c r="H10" s="13" t="s">
        <v>19</v>
      </c>
      <c r="I10" s="13"/>
      <c r="J10" s="5">
        <f>3.3*(J9/J11)</f>
        <v>5.9534372350154756</v>
      </c>
      <c r="O10" s="13" t="s">
        <v>19</v>
      </c>
      <c r="P10" s="13"/>
      <c r="Q10" s="5">
        <f>3.3*(Q9/Q11)</f>
        <v>16.218349653870042</v>
      </c>
      <c r="V10" s="13" t="s">
        <v>19</v>
      </c>
      <c r="W10" s="13"/>
      <c r="X10" s="5">
        <f>3.3*(X9/X11)</f>
        <v>6.6487189266924407</v>
      </c>
    </row>
    <row r="11" spans="1:29" x14ac:dyDescent="0.2">
      <c r="A11" t="s">
        <v>43</v>
      </c>
      <c r="D11" t="s">
        <v>16</v>
      </c>
      <c r="H11" s="1" t="s">
        <v>45</v>
      </c>
      <c r="I11" s="1"/>
      <c r="J11">
        <v>0.99660000000000004</v>
      </c>
      <c r="O11" s="1" t="s">
        <v>45</v>
      </c>
      <c r="P11" s="1"/>
      <c r="Q11">
        <v>0.98970000000000002</v>
      </c>
      <c r="V11" s="12" t="s">
        <v>45</v>
      </c>
      <c r="W11" s="12"/>
      <c r="X11">
        <v>1.0038</v>
      </c>
    </row>
    <row r="12" spans="1:29" x14ac:dyDescent="0.2">
      <c r="A12">
        <v>1</v>
      </c>
      <c r="B12" t="s">
        <v>4</v>
      </c>
      <c r="C12">
        <v>5</v>
      </c>
      <c r="D12">
        <v>4.8410000000000002</v>
      </c>
      <c r="H12" s="1" t="s">
        <v>44</v>
      </c>
      <c r="I12" s="1"/>
      <c r="J12">
        <v>2</v>
      </c>
      <c r="O12" s="1" t="s">
        <v>44</v>
      </c>
      <c r="P12" s="1"/>
      <c r="Q12">
        <v>2</v>
      </c>
      <c r="V12" s="12" t="s">
        <v>44</v>
      </c>
      <c r="W12" s="12"/>
      <c r="X12">
        <v>2</v>
      </c>
    </row>
    <row r="13" spans="1:29" ht="17" thickBot="1" x14ac:dyDescent="0.25">
      <c r="A13">
        <v>2</v>
      </c>
      <c r="B13" t="s">
        <v>5</v>
      </c>
      <c r="C13">
        <v>50</v>
      </c>
      <c r="D13">
        <v>48.529000000000003</v>
      </c>
      <c r="H13" t="s">
        <v>20</v>
      </c>
      <c r="O13" t="s">
        <v>20</v>
      </c>
      <c r="V13" t="s">
        <v>20</v>
      </c>
    </row>
    <row r="14" spans="1:29" ht="17" thickBot="1" x14ac:dyDescent="0.25">
      <c r="A14">
        <v>3</v>
      </c>
      <c r="B14" t="s">
        <v>6</v>
      </c>
      <c r="C14">
        <v>100</v>
      </c>
      <c r="D14">
        <v>96.596000000000004</v>
      </c>
      <c r="O14" s="20" t="s">
        <v>21</v>
      </c>
      <c r="P14" s="20"/>
      <c r="V14" s="4" t="s">
        <v>21</v>
      </c>
      <c r="W14" s="4"/>
    </row>
    <row r="15" spans="1:29" x14ac:dyDescent="0.2">
      <c r="A15">
        <v>4</v>
      </c>
      <c r="B15" t="s">
        <v>7</v>
      </c>
      <c r="C15">
        <v>600</v>
      </c>
      <c r="D15">
        <v>600.69100000000003</v>
      </c>
      <c r="H15" s="20" t="s">
        <v>21</v>
      </c>
      <c r="I15" s="20"/>
      <c r="O15" t="s">
        <v>22</v>
      </c>
      <c r="P15">
        <v>0.99993517103071805</v>
      </c>
      <c r="V15" t="s">
        <v>22</v>
      </c>
      <c r="W15">
        <v>0.99998910441372735</v>
      </c>
    </row>
    <row r="16" spans="1:29" x14ac:dyDescent="0.2">
      <c r="H16" t="s">
        <v>22</v>
      </c>
      <c r="I16">
        <v>0.99999126411490225</v>
      </c>
      <c r="O16" t="s">
        <v>23</v>
      </c>
      <c r="P16">
        <v>0.99987034626423132</v>
      </c>
      <c r="V16" t="s">
        <v>23</v>
      </c>
      <c r="W16">
        <v>0.99997820894616851</v>
      </c>
    </row>
    <row r="17" spans="1:28" x14ac:dyDescent="0.2">
      <c r="A17" s="11" t="s">
        <v>46</v>
      </c>
      <c r="B17" s="11"/>
      <c r="C17" s="11"/>
      <c r="D17" s="11"/>
      <c r="E17" s="11"/>
      <c r="F17" s="11"/>
      <c r="G17" s="11"/>
      <c r="H17" t="s">
        <v>23</v>
      </c>
      <c r="I17">
        <v>0.99998252830612011</v>
      </c>
      <c r="O17" t="s">
        <v>24</v>
      </c>
      <c r="P17">
        <v>0.9998055193963471</v>
      </c>
      <c r="V17" t="s">
        <v>24</v>
      </c>
      <c r="W17">
        <v>0.99996731341925282</v>
      </c>
    </row>
    <row r="18" spans="1:28" x14ac:dyDescent="0.2">
      <c r="A18" s="12" t="s">
        <v>17</v>
      </c>
      <c r="B18" s="12"/>
      <c r="C18">
        <v>1.1574865386441162</v>
      </c>
      <c r="H18" t="s">
        <v>24</v>
      </c>
      <c r="I18">
        <v>0.99997379245918028</v>
      </c>
      <c r="O18" t="s">
        <v>25</v>
      </c>
      <c r="P18">
        <v>3.8220837347306604</v>
      </c>
      <c r="V18" t="s">
        <v>25</v>
      </c>
      <c r="W18">
        <v>1.5891874726307516</v>
      </c>
    </row>
    <row r="19" spans="1:28" ht="17" thickBot="1" x14ac:dyDescent="0.25">
      <c r="A19" s="12" t="s">
        <v>18</v>
      </c>
      <c r="B19" s="12"/>
      <c r="C19">
        <f>C18*B21</f>
        <v>2.3149730772882324</v>
      </c>
      <c r="H19" t="s">
        <v>25</v>
      </c>
      <c r="I19">
        <v>1.4127933113718332</v>
      </c>
      <c r="O19" s="2" t="s">
        <v>26</v>
      </c>
      <c r="P19" s="2">
        <v>4</v>
      </c>
      <c r="V19" s="2" t="s">
        <v>26</v>
      </c>
      <c r="W19" s="2">
        <v>4</v>
      </c>
    </row>
    <row r="20" spans="1:28" ht="17" thickBot="1" x14ac:dyDescent="0.25">
      <c r="A20" s="13" t="s">
        <v>19</v>
      </c>
      <c r="B20" s="13"/>
      <c r="C20" s="5">
        <f>3.3*(C19/B22)</f>
        <v>7.6120079265157097</v>
      </c>
      <c r="H20" s="2" t="s">
        <v>26</v>
      </c>
      <c r="I20" s="2">
        <v>4</v>
      </c>
    </row>
    <row r="21" spans="1:28" ht="17" thickBot="1" x14ac:dyDescent="0.25">
      <c r="A21" s="17" t="s">
        <v>44</v>
      </c>
      <c r="B21" s="17">
        <f>SQRT(4)</f>
        <v>2</v>
      </c>
      <c r="C21" s="16"/>
      <c r="O21" t="s">
        <v>27</v>
      </c>
      <c r="V21" t="s">
        <v>27</v>
      </c>
    </row>
    <row r="22" spans="1:28" ht="17" thickBot="1" x14ac:dyDescent="0.25">
      <c r="A22" s="1" t="s">
        <v>45</v>
      </c>
      <c r="B22">
        <v>1.0036</v>
      </c>
      <c r="H22" t="s">
        <v>27</v>
      </c>
      <c r="O22" s="3"/>
      <c r="P22" s="3" t="s">
        <v>32</v>
      </c>
      <c r="Q22" s="3" t="s">
        <v>33</v>
      </c>
      <c r="R22" s="3" t="s">
        <v>34</v>
      </c>
      <c r="S22" s="3" t="s">
        <v>35</v>
      </c>
      <c r="T22" s="3" t="s">
        <v>36</v>
      </c>
      <c r="V22" s="3"/>
      <c r="W22" s="3" t="s">
        <v>32</v>
      </c>
      <c r="X22" s="3" t="s">
        <v>33</v>
      </c>
      <c r="Y22" s="3" t="s">
        <v>34</v>
      </c>
      <c r="Z22" s="3" t="s">
        <v>35</v>
      </c>
      <c r="AA22" s="3" t="s">
        <v>36</v>
      </c>
    </row>
    <row r="23" spans="1:28" x14ac:dyDescent="0.2">
      <c r="A23" s="12" t="s">
        <v>20</v>
      </c>
      <c r="B23" s="12"/>
      <c r="H23" s="3"/>
      <c r="I23" s="3" t="s">
        <v>32</v>
      </c>
      <c r="J23" s="3" t="s">
        <v>33</v>
      </c>
      <c r="K23" s="3" t="s">
        <v>34</v>
      </c>
      <c r="L23" s="3" t="s">
        <v>35</v>
      </c>
      <c r="M23" s="3" t="s">
        <v>36</v>
      </c>
      <c r="O23" t="s">
        <v>28</v>
      </c>
      <c r="P23">
        <v>1</v>
      </c>
      <c r="Q23">
        <v>225314.44952059939</v>
      </c>
      <c r="R23">
        <v>225314.44952059939</v>
      </c>
      <c r="S23">
        <v>15423.702839511745</v>
      </c>
      <c r="T23">
        <v>6.4828969281961548E-5</v>
      </c>
      <c r="V23" t="s">
        <v>28</v>
      </c>
      <c r="W23">
        <v>1</v>
      </c>
      <c r="X23">
        <v>231788.8624403537</v>
      </c>
      <c r="Y23">
        <v>231788.8624403537</v>
      </c>
      <c r="Z23">
        <v>91778.783777704055</v>
      </c>
      <c r="AA23">
        <v>1.0895586272665306E-5</v>
      </c>
    </row>
    <row r="24" spans="1:28" ht="17" thickBot="1" x14ac:dyDescent="0.25">
      <c r="H24" t="s">
        <v>28</v>
      </c>
      <c r="I24">
        <v>1</v>
      </c>
      <c r="J24">
        <v>228478.14083086865</v>
      </c>
      <c r="K24">
        <v>228478.14083086865</v>
      </c>
      <c r="L24">
        <v>114468.87006856062</v>
      </c>
      <c r="M24">
        <v>8.735885097778066E-6</v>
      </c>
      <c r="O24" t="s">
        <v>29</v>
      </c>
      <c r="P24">
        <v>2</v>
      </c>
      <c r="Q24">
        <v>29.216648150585346</v>
      </c>
      <c r="R24">
        <v>14.608324075292673</v>
      </c>
      <c r="V24" t="s">
        <v>29</v>
      </c>
      <c r="W24">
        <v>2</v>
      </c>
      <c r="X24">
        <v>5.0510336463330319</v>
      </c>
      <c r="Y24">
        <v>2.5255168231665159</v>
      </c>
    </row>
    <row r="25" spans="1:28" ht="17" thickBot="1" x14ac:dyDescent="0.25">
      <c r="A25" s="20" t="s">
        <v>21</v>
      </c>
      <c r="B25" s="20"/>
      <c r="H25" t="s">
        <v>29</v>
      </c>
      <c r="I25">
        <v>2</v>
      </c>
      <c r="J25">
        <v>3.9919698813139797</v>
      </c>
      <c r="K25">
        <v>1.9959849406569898</v>
      </c>
      <c r="O25" s="2" t="s">
        <v>30</v>
      </c>
      <c r="P25" s="2">
        <v>3</v>
      </c>
      <c r="Q25" s="2">
        <v>225343.66616874997</v>
      </c>
      <c r="R25" s="2"/>
      <c r="S25" s="2"/>
      <c r="T25" s="2"/>
      <c r="V25" s="2" t="s">
        <v>30</v>
      </c>
      <c r="W25" s="2">
        <v>3</v>
      </c>
      <c r="X25" s="2">
        <v>231793.91347400003</v>
      </c>
      <c r="Y25" s="2"/>
      <c r="Z25" s="2"/>
      <c r="AA25" s="2"/>
    </row>
    <row r="26" spans="1:28" ht="17" thickBot="1" x14ac:dyDescent="0.25">
      <c r="A26" t="s">
        <v>22</v>
      </c>
      <c r="B26">
        <v>0.99998571639833611</v>
      </c>
      <c r="H26" s="2" t="s">
        <v>30</v>
      </c>
      <c r="I26" s="2">
        <v>3</v>
      </c>
      <c r="J26" s="2">
        <v>228482.13280074997</v>
      </c>
      <c r="K26" s="2"/>
      <c r="L26" s="2"/>
      <c r="M26" s="2"/>
    </row>
    <row r="27" spans="1:28" ht="17" thickBot="1" x14ac:dyDescent="0.25">
      <c r="A27" t="s">
        <v>23</v>
      </c>
      <c r="B27">
        <v>0.99997143300069358</v>
      </c>
      <c r="O27" s="3"/>
      <c r="P27" s="3" t="s">
        <v>37</v>
      </c>
      <c r="Q27" s="3" t="s">
        <v>25</v>
      </c>
      <c r="R27" s="3" t="s">
        <v>38</v>
      </c>
      <c r="S27" s="3" t="s">
        <v>39</v>
      </c>
      <c r="T27" s="3" t="s">
        <v>40</v>
      </c>
      <c r="U27" s="3" t="s">
        <v>41</v>
      </c>
      <c r="V27" s="3"/>
      <c r="W27" s="3" t="s">
        <v>37</v>
      </c>
      <c r="X27" s="3" t="s">
        <v>25</v>
      </c>
      <c r="Y27" s="3" t="s">
        <v>38</v>
      </c>
      <c r="Z27" s="3" t="s">
        <v>39</v>
      </c>
      <c r="AA27" s="3" t="s">
        <v>40</v>
      </c>
      <c r="AB27" s="3" t="s">
        <v>41</v>
      </c>
    </row>
    <row r="28" spans="1:28" x14ac:dyDescent="0.2">
      <c r="A28" t="s">
        <v>24</v>
      </c>
      <c r="B28">
        <v>0.99995714950104042</v>
      </c>
      <c r="H28" s="3"/>
      <c r="I28" s="3" t="s">
        <v>37</v>
      </c>
      <c r="J28" s="3" t="s">
        <v>25</v>
      </c>
      <c r="K28" s="3" t="s">
        <v>38</v>
      </c>
      <c r="L28" s="3" t="s">
        <v>39</v>
      </c>
      <c r="M28" s="3" t="s">
        <v>40</v>
      </c>
      <c r="N28" s="3" t="s">
        <v>41</v>
      </c>
      <c r="O28" t="s">
        <v>31</v>
      </c>
      <c r="P28">
        <v>5.0718607993913452</v>
      </c>
      <c r="Q28">
        <v>2.4320152503689672</v>
      </c>
      <c r="R28">
        <v>2.0854560014053698</v>
      </c>
      <c r="S28">
        <v>0.17235511840463436</v>
      </c>
      <c r="T28">
        <v>-5.3922562564010175</v>
      </c>
      <c r="U28">
        <v>15.535977855183708</v>
      </c>
      <c r="V28" t="s">
        <v>31</v>
      </c>
      <c r="W28">
        <v>-1.8948722115044347</v>
      </c>
      <c r="X28">
        <v>1.0112097058505867</v>
      </c>
      <c r="Y28">
        <v>-1.8738667168058367</v>
      </c>
      <c r="Z28">
        <v>0.20180563317930045</v>
      </c>
      <c r="AA28">
        <v>-6.2457564127316134</v>
      </c>
      <c r="AB28">
        <v>2.4560119897227439</v>
      </c>
    </row>
    <row r="29" spans="1:28" ht="17" thickBot="1" x14ac:dyDescent="0.25">
      <c r="A29" t="s">
        <v>25</v>
      </c>
      <c r="B29">
        <v>1.8190718466301523</v>
      </c>
      <c r="H29" t="s">
        <v>31</v>
      </c>
      <c r="I29">
        <v>1.6554125750618311</v>
      </c>
      <c r="J29">
        <v>0.89896902248733679</v>
      </c>
      <c r="K29">
        <v>1.8414567506247412</v>
      </c>
      <c r="L29">
        <v>0.20689927090828253</v>
      </c>
      <c r="M29">
        <v>-2.2125389435035157</v>
      </c>
      <c r="N29">
        <v>5.523364093627178</v>
      </c>
      <c r="O29" s="2" t="s">
        <v>42</v>
      </c>
      <c r="P29" s="2">
        <v>0.98972126728799292</v>
      </c>
      <c r="Q29" s="2">
        <v>7.9692706764618194E-3</v>
      </c>
      <c r="R29" s="2">
        <v>124.19220120245775</v>
      </c>
      <c r="S29" s="2">
        <v>6.4828969281961521E-5</v>
      </c>
      <c r="T29" s="2">
        <v>0.95543226305780216</v>
      </c>
      <c r="U29" s="2">
        <v>1.0240102715181838</v>
      </c>
      <c r="V29" s="2" t="s">
        <v>42</v>
      </c>
      <c r="W29" s="2">
        <v>1.0038403825775071</v>
      </c>
      <c r="X29" s="2">
        <v>3.3135498864022635E-3</v>
      </c>
      <c r="Y29" s="2">
        <v>302.95013414373</v>
      </c>
      <c r="Z29" s="2">
        <v>1.0895586272665313E-5</v>
      </c>
      <c r="AA29" s="2">
        <v>0.98958332811361738</v>
      </c>
      <c r="AB29" s="2">
        <v>1.0180974370413969</v>
      </c>
    </row>
    <row r="30" spans="1:28" ht="17" thickBot="1" x14ac:dyDescent="0.25">
      <c r="A30" s="2" t="s">
        <v>26</v>
      </c>
      <c r="B30" s="2">
        <v>4</v>
      </c>
      <c r="H30" s="2" t="s">
        <v>42</v>
      </c>
      <c r="I30" s="2">
        <v>0.99664549629106314</v>
      </c>
      <c r="J30" s="2">
        <v>2.9457576258491761E-3</v>
      </c>
      <c r="K30" s="2">
        <v>338.33248450091315</v>
      </c>
      <c r="L30" s="2">
        <v>8.7358850977780643E-6</v>
      </c>
      <c r="M30" s="2">
        <v>0.98397092420102283</v>
      </c>
      <c r="N30" s="2">
        <v>1.0093200683811034</v>
      </c>
      <c r="O30" s="18"/>
    </row>
    <row r="32" spans="1:28" ht="17" thickBot="1" x14ac:dyDescent="0.25">
      <c r="A32" t="s">
        <v>27</v>
      </c>
    </row>
    <row r="33" spans="1:39" x14ac:dyDescent="0.2">
      <c r="A33" s="3"/>
      <c r="B33" s="3" t="s">
        <v>32</v>
      </c>
      <c r="C33" s="3" t="s">
        <v>33</v>
      </c>
      <c r="D33" s="3" t="s">
        <v>34</v>
      </c>
      <c r="E33" s="3" t="s">
        <v>35</v>
      </c>
      <c r="F33" s="3" t="s">
        <v>36</v>
      </c>
    </row>
    <row r="34" spans="1:39" x14ac:dyDescent="0.2">
      <c r="A34" t="s">
        <v>28</v>
      </c>
      <c r="B34">
        <v>1</v>
      </c>
      <c r="C34">
        <v>231660.86286198362</v>
      </c>
      <c r="D34">
        <v>231660.86286198362</v>
      </c>
      <c r="E34">
        <v>70008.853381579436</v>
      </c>
      <c r="F34">
        <v>1.4283601663895011E-5</v>
      </c>
    </row>
    <row r="35" spans="1:39" x14ac:dyDescent="0.2">
      <c r="A35" t="s">
        <v>29</v>
      </c>
      <c r="B35">
        <v>2</v>
      </c>
      <c r="C35">
        <v>6.6180447664048643</v>
      </c>
      <c r="D35">
        <v>3.3090223832024321</v>
      </c>
    </row>
    <row r="36" spans="1:39" ht="17" thickBot="1" x14ac:dyDescent="0.25">
      <c r="A36" s="2" t="s">
        <v>30</v>
      </c>
      <c r="B36" s="2">
        <v>3</v>
      </c>
      <c r="C36" s="2">
        <v>231667.48090675002</v>
      </c>
      <c r="D36" s="2"/>
      <c r="E36" s="2"/>
    </row>
    <row r="37" spans="1:39" ht="17" thickBot="1" x14ac:dyDescent="0.25">
      <c r="F37" s="18"/>
      <c r="G37" s="18"/>
      <c r="H37" s="18"/>
      <c r="I37" s="18"/>
    </row>
    <row r="38" spans="1:39" x14ac:dyDescent="0.2">
      <c r="A38" s="3"/>
      <c r="B38" s="3" t="s">
        <v>37</v>
      </c>
      <c r="C38" s="3" t="s">
        <v>25</v>
      </c>
      <c r="D38" s="3" t="s">
        <v>38</v>
      </c>
      <c r="E38" s="3" t="s">
        <v>39</v>
      </c>
      <c r="F38" s="19"/>
      <c r="G38" s="19"/>
      <c r="H38" s="19"/>
      <c r="I38" s="19"/>
    </row>
    <row r="39" spans="1:39" x14ac:dyDescent="0.2">
      <c r="A39" t="s">
        <v>31</v>
      </c>
      <c r="B39">
        <v>-1.7582986169605306</v>
      </c>
      <c r="C39">
        <v>1.1574865386441162</v>
      </c>
      <c r="D39">
        <v>-1.5190661474302827</v>
      </c>
      <c r="E39">
        <v>0.26808454288487638</v>
      </c>
      <c r="F39" s="18"/>
      <c r="G39" s="18"/>
      <c r="H39" s="18"/>
      <c r="I39" s="18"/>
    </row>
    <row r="40" spans="1:39" ht="17" thickBot="1" x14ac:dyDescent="0.25">
      <c r="A40" s="2" t="s">
        <v>42</v>
      </c>
      <c r="B40" s="2">
        <v>1.0035631714805857</v>
      </c>
      <c r="C40" s="2">
        <v>3.7928724046514106E-3</v>
      </c>
      <c r="D40" s="2">
        <v>264.59186189597636</v>
      </c>
      <c r="E40" s="2">
        <v>1.4283601663895011E-5</v>
      </c>
      <c r="F40" s="18"/>
      <c r="G40" s="18"/>
      <c r="H40" s="18"/>
      <c r="I40" s="18"/>
      <c r="AK40" s="18"/>
      <c r="AL40" s="18"/>
      <c r="AM40" s="18"/>
    </row>
    <row r="41" spans="1:39" x14ac:dyDescent="0.2">
      <c r="F41" s="18"/>
      <c r="G41" s="18"/>
      <c r="H41" s="18"/>
      <c r="I41" s="18"/>
      <c r="AK41" s="18"/>
      <c r="AL41" s="18"/>
      <c r="AM41" s="18"/>
    </row>
    <row r="42" spans="1:39" x14ac:dyDescent="0.2">
      <c r="AK42" s="18"/>
      <c r="AL42" s="18"/>
      <c r="AM42" s="18"/>
    </row>
    <row r="43" spans="1:39" x14ac:dyDescent="0.2">
      <c r="AK43" s="18"/>
      <c r="AL43" s="19"/>
      <c r="AM43" s="19"/>
    </row>
    <row r="44" spans="1:39" x14ac:dyDescent="0.2">
      <c r="H44" s="15"/>
      <c r="AK44" s="18"/>
      <c r="AL44" s="18"/>
      <c r="AM44" s="18"/>
    </row>
    <row r="45" spans="1:39" x14ac:dyDescent="0.2">
      <c r="A45" s="11" t="s">
        <v>47</v>
      </c>
      <c r="B45" s="11"/>
      <c r="C45" s="11"/>
      <c r="D45" s="11"/>
      <c r="E45" s="11"/>
      <c r="F45" s="11"/>
      <c r="G45" s="11"/>
      <c r="H45" s="11" t="s">
        <v>49</v>
      </c>
      <c r="I45" s="11"/>
      <c r="J45" s="11"/>
      <c r="K45" s="11"/>
      <c r="L45" s="11"/>
      <c r="M45" s="11"/>
      <c r="N45" s="11"/>
      <c r="O45" s="11" t="s">
        <v>52</v>
      </c>
      <c r="P45" s="11"/>
      <c r="Q45" s="11"/>
      <c r="R45" s="11"/>
      <c r="S45" s="11"/>
      <c r="T45" s="11"/>
      <c r="U45" s="11"/>
      <c r="V45" s="11" t="s">
        <v>53</v>
      </c>
      <c r="W45" s="11"/>
      <c r="X45" s="11"/>
      <c r="Y45" s="11"/>
      <c r="Z45" s="11"/>
      <c r="AA45" s="11"/>
      <c r="AB45" s="11"/>
      <c r="AC45" s="15"/>
      <c r="AK45" s="18"/>
      <c r="AL45" s="18"/>
      <c r="AM45" s="18"/>
    </row>
    <row r="46" spans="1:39" x14ac:dyDescent="0.2">
      <c r="D46" t="s">
        <v>9</v>
      </c>
      <c r="K46" t="s">
        <v>11</v>
      </c>
      <c r="Q46" t="s">
        <v>14</v>
      </c>
      <c r="X46" t="s">
        <v>15</v>
      </c>
    </row>
    <row r="47" spans="1:39" x14ac:dyDescent="0.2">
      <c r="A47" t="s">
        <v>43</v>
      </c>
      <c r="D47" t="s">
        <v>16</v>
      </c>
      <c r="H47" t="s">
        <v>43</v>
      </c>
      <c r="K47" t="s">
        <v>16</v>
      </c>
      <c r="O47" s="21" t="s">
        <v>43</v>
      </c>
      <c r="P47" s="21"/>
      <c r="Q47" t="s">
        <v>16</v>
      </c>
      <c r="V47" s="21" t="s">
        <v>43</v>
      </c>
      <c r="W47" s="21"/>
      <c r="X47" t="s">
        <v>16</v>
      </c>
    </row>
    <row r="48" spans="1:39" x14ac:dyDescent="0.2">
      <c r="A48">
        <v>1</v>
      </c>
      <c r="B48" t="s">
        <v>4</v>
      </c>
      <c r="C48">
        <v>5</v>
      </c>
      <c r="D48">
        <v>5.4909999999999997</v>
      </c>
      <c r="H48">
        <v>1</v>
      </c>
      <c r="I48" t="s">
        <v>4</v>
      </c>
      <c r="J48">
        <v>5</v>
      </c>
      <c r="K48">
        <v>4.3380000000000001</v>
      </c>
      <c r="O48" s="21">
        <v>1</v>
      </c>
      <c r="P48" s="21" t="s">
        <v>4</v>
      </c>
      <c r="Q48">
        <v>4.4749999999999996</v>
      </c>
      <c r="V48" s="21">
        <v>1</v>
      </c>
      <c r="W48" s="21" t="s">
        <v>4</v>
      </c>
      <c r="X48">
        <v>3.5350000000000001</v>
      </c>
    </row>
    <row r="49" spans="1:24" x14ac:dyDescent="0.2">
      <c r="A49">
        <v>2</v>
      </c>
      <c r="B49" t="s">
        <v>5</v>
      </c>
      <c r="C49">
        <v>50</v>
      </c>
      <c r="D49">
        <v>52.058999999999997</v>
      </c>
      <c r="H49">
        <v>2</v>
      </c>
      <c r="I49" t="s">
        <v>5</v>
      </c>
      <c r="J49">
        <v>50</v>
      </c>
      <c r="K49">
        <v>50.618000000000002</v>
      </c>
      <c r="O49" s="21">
        <v>2</v>
      </c>
      <c r="P49" s="21" t="s">
        <v>5</v>
      </c>
      <c r="Q49">
        <v>43.287999999999997</v>
      </c>
      <c r="V49" s="21">
        <v>2</v>
      </c>
      <c r="W49" s="21" t="s">
        <v>5</v>
      </c>
      <c r="X49">
        <v>40.295000000000002</v>
      </c>
    </row>
    <row r="50" spans="1:24" x14ac:dyDescent="0.2">
      <c r="A50">
        <v>3</v>
      </c>
      <c r="B50" t="s">
        <v>6</v>
      </c>
      <c r="C50">
        <v>100</v>
      </c>
      <c r="D50">
        <v>101.139</v>
      </c>
      <c r="H50">
        <v>3</v>
      </c>
      <c r="I50" t="s">
        <v>6</v>
      </c>
      <c r="J50">
        <v>100</v>
      </c>
      <c r="K50">
        <v>97.177000000000007</v>
      </c>
      <c r="O50" s="21">
        <v>3</v>
      </c>
      <c r="P50" s="21" t="s">
        <v>6</v>
      </c>
      <c r="Q50">
        <v>92.456999999999994</v>
      </c>
      <c r="V50" s="21">
        <v>3</v>
      </c>
      <c r="W50" s="21" t="s">
        <v>6</v>
      </c>
      <c r="X50">
        <v>84.486999999999995</v>
      </c>
    </row>
    <row r="51" spans="1:24" x14ac:dyDescent="0.2">
      <c r="A51">
        <v>4</v>
      </c>
      <c r="B51" t="s">
        <v>7</v>
      </c>
      <c r="C51">
        <v>600</v>
      </c>
      <c r="D51">
        <v>599.63400000000001</v>
      </c>
      <c r="H51">
        <v>4</v>
      </c>
      <c r="I51" t="s">
        <v>7</v>
      </c>
      <c r="J51">
        <v>600</v>
      </c>
      <c r="K51">
        <v>600.42499999999995</v>
      </c>
      <c r="O51" s="21">
        <v>4</v>
      </c>
      <c r="P51" s="21" t="s">
        <v>7</v>
      </c>
      <c r="Q51">
        <v>601.82100000000003</v>
      </c>
      <c r="V51" s="21">
        <v>4</v>
      </c>
      <c r="W51" s="21" t="s">
        <v>7</v>
      </c>
      <c r="X51">
        <v>603.40599999999995</v>
      </c>
    </row>
    <row r="52" spans="1:24" x14ac:dyDescent="0.2">
      <c r="A52" s="12" t="s">
        <v>17</v>
      </c>
      <c r="B52" s="12"/>
      <c r="C52">
        <v>0.53980200039922133</v>
      </c>
      <c r="H52" s="12" t="s">
        <v>17</v>
      </c>
      <c r="I52" s="12"/>
      <c r="J52">
        <v>1.151914428734256</v>
      </c>
      <c r="O52" s="12" t="s">
        <v>17</v>
      </c>
      <c r="P52" s="12"/>
      <c r="Q52">
        <v>2.7568709234865847</v>
      </c>
      <c r="V52" s="9" t="s">
        <v>17</v>
      </c>
      <c r="W52" s="9"/>
      <c r="X52">
        <v>5.114714451060383</v>
      </c>
    </row>
    <row r="53" spans="1:24" x14ac:dyDescent="0.2">
      <c r="A53" s="12" t="s">
        <v>18</v>
      </c>
      <c r="B53" s="12"/>
      <c r="C53">
        <f>C52*C56</f>
        <v>1.0796040007984427</v>
      </c>
      <c r="H53" s="12" t="s">
        <v>18</v>
      </c>
      <c r="I53" s="12"/>
      <c r="J53">
        <f>J52*J56</f>
        <v>2.303828857468512</v>
      </c>
      <c r="O53" s="12" t="s">
        <v>18</v>
      </c>
      <c r="P53" s="12"/>
      <c r="Q53">
        <f>Q52*Q56</f>
        <v>5.5137418469731694</v>
      </c>
      <c r="V53" s="9" t="s">
        <v>18</v>
      </c>
      <c r="W53" s="9"/>
      <c r="X53">
        <f>X52*X56</f>
        <v>10.229428902120766</v>
      </c>
    </row>
    <row r="54" spans="1:24" x14ac:dyDescent="0.2">
      <c r="A54" s="13" t="s">
        <v>19</v>
      </c>
      <c r="B54" s="13"/>
      <c r="C54" s="5">
        <f>3.3*(C53/C55)</f>
        <v>3.572338516629761</v>
      </c>
      <c r="H54" s="13" t="s">
        <v>19</v>
      </c>
      <c r="I54" s="13"/>
      <c r="J54" s="5">
        <f>3.3*(J53/J55)</f>
        <v>7.5874603090280335</v>
      </c>
      <c r="O54" s="13" t="s">
        <v>19</v>
      </c>
      <c r="P54" s="13"/>
      <c r="Q54" s="5">
        <f>3.3*(Q53/Q55)</f>
        <v>18.004500390868255</v>
      </c>
      <c r="V54" s="10" t="s">
        <v>19</v>
      </c>
      <c r="W54" s="10"/>
      <c r="X54" s="5">
        <f>3.3*(X53/X55)</f>
        <v>33.124438599743435</v>
      </c>
    </row>
    <row r="55" spans="1:24" x14ac:dyDescent="0.2">
      <c r="A55" s="1" t="s">
        <v>45</v>
      </c>
      <c r="B55" s="1"/>
      <c r="C55">
        <v>0.99729999999999996</v>
      </c>
      <c r="H55" s="12" t="s">
        <v>45</v>
      </c>
      <c r="I55" s="12"/>
      <c r="J55">
        <v>1.002</v>
      </c>
      <c r="O55" s="12" t="s">
        <v>45</v>
      </c>
      <c r="P55" s="12"/>
      <c r="Q55">
        <v>1.0105999999999999</v>
      </c>
      <c r="V55" s="9" t="s">
        <v>45</v>
      </c>
      <c r="W55" s="9"/>
      <c r="X55">
        <v>1.0190999999999999</v>
      </c>
    </row>
    <row r="56" spans="1:24" x14ac:dyDescent="0.2">
      <c r="A56" s="1" t="s">
        <v>44</v>
      </c>
      <c r="B56" s="1"/>
      <c r="C56">
        <v>2</v>
      </c>
      <c r="H56" s="12" t="s">
        <v>44</v>
      </c>
      <c r="I56" s="12"/>
      <c r="J56">
        <v>2</v>
      </c>
      <c r="O56" s="12" t="s">
        <v>44</v>
      </c>
      <c r="P56" s="12"/>
      <c r="Q56">
        <v>2</v>
      </c>
      <c r="V56" s="9" t="s">
        <v>44</v>
      </c>
      <c r="W56" s="9"/>
      <c r="X56">
        <v>2</v>
      </c>
    </row>
    <row r="57" spans="1:24" ht="17" thickBot="1" x14ac:dyDescent="0.25">
      <c r="A57" t="s">
        <v>20</v>
      </c>
      <c r="H57" t="s">
        <v>20</v>
      </c>
      <c r="O57" t="s">
        <v>20</v>
      </c>
      <c r="V57" t="s">
        <v>20</v>
      </c>
    </row>
    <row r="58" spans="1:24" x14ac:dyDescent="0.2">
      <c r="A58" s="20" t="s">
        <v>21</v>
      </c>
      <c r="B58" s="20"/>
      <c r="H58" s="4" t="s">
        <v>21</v>
      </c>
      <c r="I58" s="4"/>
      <c r="O58" s="4" t="s">
        <v>21</v>
      </c>
      <c r="P58" s="4"/>
      <c r="V58" s="4" t="s">
        <v>21</v>
      </c>
      <c r="W58" s="4"/>
    </row>
    <row r="59" spans="1:24" x14ac:dyDescent="0.2">
      <c r="A59" t="s">
        <v>22</v>
      </c>
      <c r="B59">
        <v>0.99999685410428008</v>
      </c>
      <c r="H59" t="s">
        <v>22</v>
      </c>
      <c r="I59">
        <v>0.99998580955972871</v>
      </c>
      <c r="O59" t="s">
        <v>22</v>
      </c>
      <c r="P59">
        <v>0.99992010909741469</v>
      </c>
      <c r="V59" t="s">
        <v>22</v>
      </c>
      <c r="W59">
        <v>0.99972964278234822</v>
      </c>
    </row>
    <row r="60" spans="1:24" x14ac:dyDescent="0.2">
      <c r="A60" t="s">
        <v>23</v>
      </c>
      <c r="B60">
        <v>0.9999937082184569</v>
      </c>
      <c r="H60" t="s">
        <v>23</v>
      </c>
      <c r="I60">
        <v>0.99997161932082612</v>
      </c>
      <c r="O60" t="s">
        <v>23</v>
      </c>
      <c r="P60">
        <v>0.99984022457738564</v>
      </c>
      <c r="V60" t="s">
        <v>23</v>
      </c>
      <c r="W60">
        <v>0.99945935865772151</v>
      </c>
    </row>
    <row r="61" spans="1:24" x14ac:dyDescent="0.2">
      <c r="A61" t="s">
        <v>24</v>
      </c>
      <c r="B61">
        <v>0.99999056232768524</v>
      </c>
      <c r="H61" t="s">
        <v>24</v>
      </c>
      <c r="I61">
        <v>0.99995742898123918</v>
      </c>
      <c r="O61" t="s">
        <v>24</v>
      </c>
      <c r="P61">
        <v>0.99976033686607835</v>
      </c>
      <c r="V61" t="s">
        <v>24</v>
      </c>
      <c r="W61">
        <v>0.99918903798658221</v>
      </c>
    </row>
    <row r="62" spans="1:24" x14ac:dyDescent="0.2">
      <c r="A62" t="s">
        <v>25</v>
      </c>
      <c r="B62">
        <v>0.84833696885244814</v>
      </c>
      <c r="H62" t="s">
        <v>25</v>
      </c>
      <c r="I62">
        <v>1.8103148823589053</v>
      </c>
      <c r="O62" t="s">
        <v>25</v>
      </c>
      <c r="P62">
        <v>4.3326173689952716</v>
      </c>
      <c r="V62" t="s">
        <v>25</v>
      </c>
      <c r="W62">
        <v>8.0381350027406029</v>
      </c>
    </row>
    <row r="63" spans="1:24" ht="17" thickBot="1" x14ac:dyDescent="0.25">
      <c r="A63" s="2" t="s">
        <v>26</v>
      </c>
      <c r="B63" s="2">
        <v>4</v>
      </c>
      <c r="H63" s="2" t="s">
        <v>26</v>
      </c>
      <c r="I63" s="2">
        <v>4</v>
      </c>
      <c r="O63" s="2" t="s">
        <v>26</v>
      </c>
      <c r="P63" s="2">
        <v>4</v>
      </c>
      <c r="V63" s="2" t="s">
        <v>26</v>
      </c>
      <c r="W63" s="2">
        <v>4</v>
      </c>
    </row>
    <row r="65" spans="1:54" ht="17" thickBot="1" x14ac:dyDescent="0.25">
      <c r="A65" t="s">
        <v>27</v>
      </c>
      <c r="H65" t="s">
        <v>27</v>
      </c>
      <c r="O65" t="s">
        <v>27</v>
      </c>
      <c r="V65" t="s">
        <v>27</v>
      </c>
    </row>
    <row r="66" spans="1:54" x14ac:dyDescent="0.2">
      <c r="A66" s="3"/>
      <c r="B66" s="3" t="s">
        <v>32</v>
      </c>
      <c r="C66" s="3" t="s">
        <v>33</v>
      </c>
      <c r="D66" s="3" t="s">
        <v>34</v>
      </c>
      <c r="E66" s="3" t="s">
        <v>35</v>
      </c>
      <c r="F66" s="3" t="s">
        <v>36</v>
      </c>
      <c r="H66" s="3"/>
      <c r="I66" s="3" t="s">
        <v>32</v>
      </c>
      <c r="J66" s="3" t="s">
        <v>33</v>
      </c>
      <c r="K66" s="3" t="s">
        <v>34</v>
      </c>
      <c r="L66" s="3" t="s">
        <v>35</v>
      </c>
      <c r="M66" s="3" t="s">
        <v>36</v>
      </c>
      <c r="O66" s="3"/>
      <c r="P66" s="3" t="s">
        <v>32</v>
      </c>
      <c r="Q66" s="3" t="s">
        <v>33</v>
      </c>
      <c r="R66" s="3" t="s">
        <v>34</v>
      </c>
      <c r="S66" s="3" t="s">
        <v>35</v>
      </c>
      <c r="T66" s="3" t="s">
        <v>36</v>
      </c>
      <c r="V66" s="3"/>
      <c r="W66" s="3" t="s">
        <v>32</v>
      </c>
      <c r="X66" s="3" t="s">
        <v>33</v>
      </c>
      <c r="Y66" s="3" t="s">
        <v>34</v>
      </c>
      <c r="Z66" s="3" t="s">
        <v>35</v>
      </c>
      <c r="AA66" s="3" t="s">
        <v>36</v>
      </c>
    </row>
    <row r="67" spans="1:54" x14ac:dyDescent="0.2">
      <c r="A67" t="s">
        <v>28</v>
      </c>
      <c r="B67">
        <v>1</v>
      </c>
      <c r="C67">
        <v>228765.43940552458</v>
      </c>
      <c r="D67">
        <v>228765.43940552458</v>
      </c>
      <c r="E67">
        <v>317872.99077754037</v>
      </c>
      <c r="F67">
        <v>3.1458957199000564E-6</v>
      </c>
      <c r="H67" t="s">
        <v>28</v>
      </c>
      <c r="I67">
        <v>1</v>
      </c>
      <c r="J67">
        <v>230942.10980105339</v>
      </c>
      <c r="K67">
        <v>230942.10980105339</v>
      </c>
      <c r="L67">
        <v>70468.477036548051</v>
      </c>
      <c r="M67">
        <v>1.4190440271205277E-5</v>
      </c>
      <c r="O67" t="s">
        <v>28</v>
      </c>
      <c r="P67">
        <v>1</v>
      </c>
      <c r="Q67">
        <v>234936.93489221777</v>
      </c>
      <c r="R67">
        <v>234936.93489221777</v>
      </c>
      <c r="S67">
        <v>12515.569769330492</v>
      </c>
      <c r="T67">
        <v>7.989090258535728E-5</v>
      </c>
      <c r="V67" t="s">
        <v>28</v>
      </c>
      <c r="W67">
        <v>1</v>
      </c>
      <c r="X67">
        <v>238889.17684410539</v>
      </c>
      <c r="Y67">
        <v>238889.17684410539</v>
      </c>
      <c r="Z67">
        <v>3697.3101407515164</v>
      </c>
      <c r="AA67">
        <v>2.7035721765176867E-4</v>
      </c>
    </row>
    <row r="68" spans="1:54" x14ac:dyDescent="0.2">
      <c r="A68" t="s">
        <v>29</v>
      </c>
      <c r="B68">
        <v>2</v>
      </c>
      <c r="C68">
        <v>1.439351225443519</v>
      </c>
      <c r="D68">
        <v>0.71967561272175951</v>
      </c>
      <c r="H68" t="s">
        <v>29</v>
      </c>
      <c r="I68">
        <v>2</v>
      </c>
      <c r="J68">
        <v>6.5544799465802743</v>
      </c>
      <c r="K68">
        <v>3.2772399732901372</v>
      </c>
      <c r="O68" t="s">
        <v>29</v>
      </c>
      <c r="P68">
        <v>2</v>
      </c>
      <c r="Q68">
        <v>37.543146532239021</v>
      </c>
      <c r="R68">
        <v>18.77157326611951</v>
      </c>
      <c r="V68" t="s">
        <v>29</v>
      </c>
      <c r="W68">
        <v>2</v>
      </c>
      <c r="X68">
        <v>129.22322864456737</v>
      </c>
      <c r="Y68">
        <v>64.611614322283685</v>
      </c>
      <c r="AL68" s="18"/>
      <c r="AM68" s="18"/>
      <c r="AN68" s="18"/>
      <c r="BA68" s="18"/>
      <c r="BB68" s="18"/>
    </row>
    <row r="69" spans="1:54" ht="17" thickBot="1" x14ac:dyDescent="0.25">
      <c r="A69" s="2" t="s">
        <v>30</v>
      </c>
      <c r="B69" s="2">
        <v>3</v>
      </c>
      <c r="C69" s="2">
        <v>228766.87875675003</v>
      </c>
      <c r="D69" s="2"/>
      <c r="E69" s="2"/>
      <c r="F69" s="2"/>
      <c r="G69" s="18"/>
      <c r="H69" s="2" t="s">
        <v>30</v>
      </c>
      <c r="I69" s="2">
        <v>3</v>
      </c>
      <c r="J69" s="2">
        <v>230948.66428099998</v>
      </c>
      <c r="K69" s="2"/>
      <c r="L69" s="2"/>
      <c r="M69" s="2"/>
      <c r="O69" s="2" t="s">
        <v>30</v>
      </c>
      <c r="P69" s="2">
        <v>3</v>
      </c>
      <c r="Q69" s="2">
        <v>234974.47803875001</v>
      </c>
      <c r="R69" s="2"/>
      <c r="S69" s="2"/>
      <c r="T69" s="2"/>
      <c r="V69" s="2" t="s">
        <v>30</v>
      </c>
      <c r="W69" s="2">
        <v>3</v>
      </c>
      <c r="X69" s="2">
        <v>239018.40007274997</v>
      </c>
      <c r="Y69" s="2"/>
      <c r="Z69" s="2"/>
      <c r="AA69" s="2"/>
      <c r="AL69" s="19"/>
      <c r="AM69" s="19"/>
      <c r="AN69" s="18"/>
      <c r="BA69" s="19"/>
      <c r="BB69" s="19"/>
    </row>
    <row r="70" spans="1:54" ht="17" thickBot="1" x14ac:dyDescent="0.25">
      <c r="G70" s="18"/>
      <c r="AL70" s="18"/>
      <c r="AM70" s="18"/>
      <c r="AN70" s="18"/>
      <c r="BA70" s="18"/>
      <c r="BB70" s="18"/>
    </row>
    <row r="71" spans="1:54" x14ac:dyDescent="0.2">
      <c r="A71" s="3"/>
      <c r="B71" s="3" t="s">
        <v>37</v>
      </c>
      <c r="C71" s="3" t="s">
        <v>25</v>
      </c>
      <c r="D71" s="3" t="s">
        <v>38</v>
      </c>
      <c r="E71" s="3" t="s">
        <v>39</v>
      </c>
      <c r="F71" s="3"/>
      <c r="G71" s="18"/>
      <c r="H71" s="3"/>
      <c r="I71" s="3" t="s">
        <v>37</v>
      </c>
      <c r="J71" s="3" t="s">
        <v>25</v>
      </c>
      <c r="K71" s="3" t="s">
        <v>38</v>
      </c>
      <c r="L71" s="3" t="s">
        <v>39</v>
      </c>
      <c r="M71" s="3" t="s">
        <v>40</v>
      </c>
      <c r="N71" s="3" t="s">
        <v>41</v>
      </c>
      <c r="P71" t="s">
        <v>37</v>
      </c>
      <c r="Q71" t="s">
        <v>25</v>
      </c>
      <c r="R71" t="s">
        <v>38</v>
      </c>
      <c r="S71" t="s">
        <v>39</v>
      </c>
      <c r="T71" t="s">
        <v>40</v>
      </c>
      <c r="U71" t="s">
        <v>41</v>
      </c>
      <c r="V71" s="3"/>
      <c r="W71" s="3" t="s">
        <v>37</v>
      </c>
      <c r="X71" s="3" t="s">
        <v>25</v>
      </c>
      <c r="Y71" s="3" t="s">
        <v>38</v>
      </c>
      <c r="Z71" s="3" t="s">
        <v>39</v>
      </c>
      <c r="AA71" s="3" t="s">
        <v>40</v>
      </c>
      <c r="AB71" s="3" t="s">
        <v>41</v>
      </c>
      <c r="AL71" s="18"/>
      <c r="AM71" s="18"/>
      <c r="AN71" s="18"/>
      <c r="BA71" s="18"/>
      <c r="BB71" s="18"/>
    </row>
    <row r="72" spans="1:54" x14ac:dyDescent="0.2">
      <c r="A72" t="s">
        <v>31</v>
      </c>
      <c r="B72">
        <v>1.3456764937640457</v>
      </c>
      <c r="C72">
        <v>0.53980200039922133</v>
      </c>
      <c r="D72">
        <v>2.4929075712369051</v>
      </c>
      <c r="E72">
        <v>0.1302122652593507</v>
      </c>
      <c r="G72" s="19"/>
      <c r="H72" t="s">
        <v>31</v>
      </c>
      <c r="I72">
        <v>-0.98896829062852021</v>
      </c>
      <c r="J72">
        <v>1.151914428734256</v>
      </c>
      <c r="K72">
        <v>-0.85854319206263974</v>
      </c>
      <c r="L72">
        <v>0.48106005549755537</v>
      </c>
      <c r="M72">
        <v>-5.9452560518597606</v>
      </c>
      <c r="N72">
        <v>3.9673194706027202</v>
      </c>
      <c r="O72" t="s">
        <v>31</v>
      </c>
      <c r="P72">
        <v>-5.2469723663832042</v>
      </c>
      <c r="Q72">
        <v>2.7568709234865847</v>
      </c>
      <c r="R72">
        <v>-1.9032346859922682</v>
      </c>
      <c r="S72">
        <v>0.19733329492224916</v>
      </c>
      <c r="T72">
        <v>-17.108830570889683</v>
      </c>
      <c r="U72">
        <v>6.6148858381232749</v>
      </c>
      <c r="V72" t="s">
        <v>31</v>
      </c>
      <c r="W72">
        <v>-9.424293454337942</v>
      </c>
      <c r="X72">
        <v>5.114714451060383</v>
      </c>
      <c r="Y72">
        <v>-1.8425844774939677</v>
      </c>
      <c r="Z72">
        <v>0.20671918343864781</v>
      </c>
      <c r="AA72">
        <v>-31.431133549081927</v>
      </c>
      <c r="AB72">
        <v>12.582546640406044</v>
      </c>
      <c r="AL72" s="18"/>
      <c r="AM72" s="18"/>
      <c r="AN72" s="18"/>
      <c r="BA72" s="18"/>
      <c r="BB72" s="18"/>
    </row>
    <row r="73" spans="1:54" ht="17" thickBot="1" x14ac:dyDescent="0.25">
      <c r="A73" s="2" t="s">
        <v>42</v>
      </c>
      <c r="B73" s="2">
        <v>0.9972719126158196</v>
      </c>
      <c r="C73" s="2">
        <v>1.7688327621400829E-3</v>
      </c>
      <c r="D73" s="2">
        <v>563.80226212524246</v>
      </c>
      <c r="E73" s="2">
        <v>3.1458957199000539E-6</v>
      </c>
      <c r="F73" s="2"/>
      <c r="G73" s="18"/>
      <c r="H73" s="2" t="s">
        <v>42</v>
      </c>
      <c r="I73" s="2">
        <v>1.0020051300165749</v>
      </c>
      <c r="J73" s="2">
        <v>3.774613616140962E-3</v>
      </c>
      <c r="K73" s="2">
        <v>265.45899313556527</v>
      </c>
      <c r="L73" s="2">
        <v>1.4190440271205272E-5</v>
      </c>
      <c r="M73" s="2">
        <v>0.98576427843733649</v>
      </c>
      <c r="N73" s="2">
        <v>1.0182459815958134</v>
      </c>
      <c r="O73" t="s">
        <v>42</v>
      </c>
      <c r="P73">
        <v>1.010634290682825</v>
      </c>
      <c r="Q73">
        <v>9.0337635037439409E-3</v>
      </c>
      <c r="R73">
        <v>111.87300733121683</v>
      </c>
      <c r="S73">
        <v>7.9890902585357266E-5</v>
      </c>
      <c r="T73">
        <v>0.97176514348353005</v>
      </c>
      <c r="U73">
        <v>1.04950343788212</v>
      </c>
      <c r="V73" s="2" t="s">
        <v>42</v>
      </c>
      <c r="W73" s="2">
        <v>1.0190995679700023</v>
      </c>
      <c r="X73" s="2">
        <v>1.6759986964360991E-2</v>
      </c>
      <c r="Y73" s="2">
        <v>60.805510776174856</v>
      </c>
      <c r="Z73" s="2">
        <v>2.7035721765176867E-4</v>
      </c>
      <c r="AA73" s="2">
        <v>0.94698716430722907</v>
      </c>
      <c r="AB73" s="2">
        <v>1.0912119716327755</v>
      </c>
    </row>
    <row r="74" spans="1:54" x14ac:dyDescent="0.2">
      <c r="G74" s="18"/>
    </row>
    <row r="75" spans="1:54" x14ac:dyDescent="0.2">
      <c r="G75" s="18"/>
      <c r="H75" s="18"/>
      <c r="I75" s="18"/>
    </row>
    <row r="76" spans="1:54" x14ac:dyDescent="0.2">
      <c r="G76" s="18"/>
      <c r="H76" s="18"/>
      <c r="I76" s="18"/>
    </row>
  </sheetData>
  <mergeCells count="45">
    <mergeCell ref="A58:B58"/>
    <mergeCell ref="O1:U1"/>
    <mergeCell ref="O8:P8"/>
    <mergeCell ref="O9:P9"/>
    <mergeCell ref="O10:P10"/>
    <mergeCell ref="O14:P14"/>
    <mergeCell ref="O45:U45"/>
    <mergeCell ref="A19:B19"/>
    <mergeCell ref="A20:B20"/>
    <mergeCell ref="A23:B23"/>
    <mergeCell ref="A45:G45"/>
    <mergeCell ref="H8:I8"/>
    <mergeCell ref="H9:I9"/>
    <mergeCell ref="H10:I10"/>
    <mergeCell ref="H15:I15"/>
    <mergeCell ref="A25:B25"/>
    <mergeCell ref="A17:G17"/>
    <mergeCell ref="A18:B18"/>
    <mergeCell ref="A52:B52"/>
    <mergeCell ref="A53:B53"/>
    <mergeCell ref="A54:B54"/>
    <mergeCell ref="H56:I56"/>
    <mergeCell ref="H45:N45"/>
    <mergeCell ref="H52:I52"/>
    <mergeCell ref="H53:I53"/>
    <mergeCell ref="H54:I54"/>
    <mergeCell ref="H55:I55"/>
    <mergeCell ref="H1:N1"/>
    <mergeCell ref="V1:AB1"/>
    <mergeCell ref="V45:AB45"/>
    <mergeCell ref="V8:W8"/>
    <mergeCell ref="V9:W9"/>
    <mergeCell ref="V10:W10"/>
    <mergeCell ref="V11:W11"/>
    <mergeCell ref="V12:W12"/>
    <mergeCell ref="V53:W53"/>
    <mergeCell ref="V54:W54"/>
    <mergeCell ref="V55:W55"/>
    <mergeCell ref="V56:W56"/>
    <mergeCell ref="O52:P52"/>
    <mergeCell ref="O53:P53"/>
    <mergeCell ref="O54:P54"/>
    <mergeCell ref="O55:P55"/>
    <mergeCell ref="O56:P56"/>
    <mergeCell ref="V52:W52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0208-4C74-F34E-9543-C3EE9C392F48}">
  <dimension ref="A1:I39"/>
  <sheetViews>
    <sheetView workbookViewId="0">
      <selection activeCell="J17" sqref="J17"/>
    </sheetView>
  </sheetViews>
  <sheetFormatPr baseColWidth="10" defaultRowHeight="16" x14ac:dyDescent="0.2"/>
  <sheetData>
    <row r="1" spans="1:4" x14ac:dyDescent="0.2">
      <c r="A1" s="11" t="s">
        <v>54</v>
      </c>
      <c r="B1" s="11"/>
      <c r="C1" s="11"/>
      <c r="D1" s="11"/>
    </row>
    <row r="2" spans="1:4" x14ac:dyDescent="0.2">
      <c r="A2">
        <v>1</v>
      </c>
      <c r="B2" t="s">
        <v>0</v>
      </c>
      <c r="C2">
        <v>0.2</v>
      </c>
      <c r="D2">
        <v>220.40700000000001</v>
      </c>
    </row>
    <row r="3" spans="1:4" x14ac:dyDescent="0.2">
      <c r="A3">
        <v>2</v>
      </c>
      <c r="B3" t="s">
        <v>1</v>
      </c>
      <c r="C3">
        <v>2</v>
      </c>
      <c r="D3">
        <v>2512.8139999999999</v>
      </c>
    </row>
    <row r="4" spans="1:4" x14ac:dyDescent="0.2">
      <c r="A4">
        <v>3</v>
      </c>
      <c r="B4" t="s">
        <v>2</v>
      </c>
      <c r="C4">
        <v>20</v>
      </c>
      <c r="D4">
        <v>20617.440999999999</v>
      </c>
    </row>
    <row r="5" spans="1:4" x14ac:dyDescent="0.2">
      <c r="A5">
        <v>4</v>
      </c>
      <c r="B5" t="s">
        <v>3</v>
      </c>
      <c r="C5">
        <v>100</v>
      </c>
      <c r="D5">
        <v>99866.214999999997</v>
      </c>
    </row>
    <row r="6" spans="1:4" x14ac:dyDescent="0.2">
      <c r="A6" s="12" t="s">
        <v>17</v>
      </c>
      <c r="B6" s="12"/>
      <c r="C6">
        <v>224.85702160156151</v>
      </c>
    </row>
    <row r="7" spans="1:4" x14ac:dyDescent="0.2">
      <c r="A7" s="12" t="s">
        <v>18</v>
      </c>
      <c r="B7" s="12"/>
      <c r="C7">
        <f>C6*C10</f>
        <v>449.71404320312303</v>
      </c>
    </row>
    <row r="8" spans="1:4" x14ac:dyDescent="0.2">
      <c r="A8" s="13" t="s">
        <v>19</v>
      </c>
      <c r="B8" s="13"/>
      <c r="C8" s="5">
        <f>3.3*(C7/C10)</f>
        <v>742.02817128515301</v>
      </c>
    </row>
    <row r="9" spans="1:4" x14ac:dyDescent="0.2">
      <c r="A9" s="1" t="s">
        <v>45</v>
      </c>
      <c r="B9" s="1"/>
      <c r="C9">
        <v>995.34</v>
      </c>
    </row>
    <row r="10" spans="1:4" x14ac:dyDescent="0.2">
      <c r="A10" s="1" t="s">
        <v>44</v>
      </c>
      <c r="B10" s="1"/>
      <c r="C10">
        <v>2</v>
      </c>
    </row>
    <row r="11" spans="1:4" x14ac:dyDescent="0.2">
      <c r="A11" t="s">
        <v>20</v>
      </c>
    </row>
    <row r="12" spans="1:4" ht="17" thickBot="1" x14ac:dyDescent="0.25"/>
    <row r="13" spans="1:4" x14ac:dyDescent="0.2">
      <c r="A13" s="3" t="s">
        <v>21</v>
      </c>
      <c r="B13" s="3"/>
    </row>
    <row r="14" spans="1:4" x14ac:dyDescent="0.2">
      <c r="A14" t="s">
        <v>22</v>
      </c>
      <c r="B14">
        <v>0.99998037938995099</v>
      </c>
    </row>
    <row r="15" spans="1:4" x14ac:dyDescent="0.2">
      <c r="A15" t="s">
        <v>23</v>
      </c>
      <c r="B15">
        <v>0.99996075916487026</v>
      </c>
    </row>
    <row r="16" spans="1:4" x14ac:dyDescent="0.2">
      <c r="A16" t="s">
        <v>24</v>
      </c>
      <c r="B16">
        <v>0.99994113874730539</v>
      </c>
    </row>
    <row r="17" spans="1:7" x14ac:dyDescent="0.2">
      <c r="A17" t="s">
        <v>25</v>
      </c>
      <c r="B17">
        <v>360.10187231864109</v>
      </c>
    </row>
    <row r="18" spans="1:7" ht="17" thickBot="1" x14ac:dyDescent="0.25">
      <c r="A18" s="2" t="s">
        <v>26</v>
      </c>
      <c r="B18" s="2">
        <v>4</v>
      </c>
    </row>
    <row r="20" spans="1:7" ht="17" thickBot="1" x14ac:dyDescent="0.25">
      <c r="A20" t="s">
        <v>27</v>
      </c>
    </row>
    <row r="21" spans="1:7" x14ac:dyDescent="0.2">
      <c r="A21" s="3"/>
      <c r="B21" s="3" t="s">
        <v>32</v>
      </c>
      <c r="C21" s="3" t="s">
        <v>33</v>
      </c>
      <c r="D21" s="3" t="s">
        <v>34</v>
      </c>
      <c r="E21" s="3" t="s">
        <v>35</v>
      </c>
      <c r="F21" s="3" t="s">
        <v>36</v>
      </c>
    </row>
    <row r="22" spans="1:7" x14ac:dyDescent="0.2">
      <c r="A22" t="s">
        <v>28</v>
      </c>
      <c r="B22">
        <v>1</v>
      </c>
      <c r="C22">
        <v>6608843544.1337748</v>
      </c>
      <c r="D22">
        <v>6608843544.1337748</v>
      </c>
      <c r="E22">
        <v>50965.314874720498</v>
      </c>
      <c r="F22">
        <v>1.9620610048995669E-5</v>
      </c>
    </row>
    <row r="23" spans="1:7" x14ac:dyDescent="0.2">
      <c r="A23" t="s">
        <v>29</v>
      </c>
      <c r="B23">
        <v>2</v>
      </c>
      <c r="C23">
        <v>259346.7168947818</v>
      </c>
      <c r="D23">
        <v>129673.3584473909</v>
      </c>
    </row>
    <row r="24" spans="1:7" ht="17" thickBot="1" x14ac:dyDescent="0.25">
      <c r="A24" s="2" t="s">
        <v>30</v>
      </c>
      <c r="B24" s="2">
        <v>3</v>
      </c>
      <c r="C24" s="2">
        <v>6609102890.8506699</v>
      </c>
      <c r="D24" s="2"/>
      <c r="E24" s="2"/>
      <c r="F24" s="2"/>
    </row>
    <row r="25" spans="1:7" ht="17" thickBot="1" x14ac:dyDescent="0.25"/>
    <row r="26" spans="1:7" x14ac:dyDescent="0.2">
      <c r="A26" s="3"/>
      <c r="B26" s="3" t="s">
        <v>37</v>
      </c>
      <c r="C26" s="3" t="s">
        <v>25</v>
      </c>
      <c r="D26" s="3" t="s">
        <v>38</v>
      </c>
      <c r="E26" s="3" t="s">
        <v>39</v>
      </c>
      <c r="F26" s="3" t="s">
        <v>40</v>
      </c>
      <c r="G26" s="3" t="s">
        <v>41</v>
      </c>
    </row>
    <row r="27" spans="1:7" x14ac:dyDescent="0.2">
      <c r="A27" t="s">
        <v>31</v>
      </c>
      <c r="B27">
        <v>396.48834516843999</v>
      </c>
      <c r="C27">
        <v>224.85702160156151</v>
      </c>
      <c r="D27">
        <v>1.7632909230248677</v>
      </c>
      <c r="E27">
        <v>0.21990456269312697</v>
      </c>
      <c r="F27">
        <v>-570.99333262885273</v>
      </c>
      <c r="G27">
        <v>1363.9700229657328</v>
      </c>
    </row>
    <row r="28" spans="1:7" ht="17" thickBot="1" x14ac:dyDescent="0.25">
      <c r="A28" s="2" t="s">
        <v>42</v>
      </c>
      <c r="B28" s="2">
        <v>995.34307380790699</v>
      </c>
      <c r="C28" s="2">
        <v>4.408952732386453</v>
      </c>
      <c r="D28" s="2">
        <v>225.75498859321027</v>
      </c>
      <c r="E28" s="2">
        <v>1.9620610048995669E-5</v>
      </c>
      <c r="F28" s="2">
        <v>976.37288129856802</v>
      </c>
      <c r="G28" s="2">
        <v>1014.313266317246</v>
      </c>
    </row>
    <row r="37" spans="8:9" x14ac:dyDescent="0.2">
      <c r="H37" s="19"/>
      <c r="I37" s="19"/>
    </row>
    <row r="38" spans="8:9" x14ac:dyDescent="0.2">
      <c r="H38" s="18"/>
      <c r="I38" s="18"/>
    </row>
    <row r="39" spans="8:9" x14ac:dyDescent="0.2">
      <c r="H39" s="18"/>
      <c r="I39" s="18"/>
    </row>
  </sheetData>
  <mergeCells count="4">
    <mergeCell ref="A6:B6"/>
    <mergeCell ref="A7:B7"/>
    <mergeCell ref="A8:B8"/>
    <mergeCell ref="A1:D1"/>
  </mergeCells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18FF-3582-B542-8E28-98006467E4F1}">
  <dimension ref="A1:J41"/>
  <sheetViews>
    <sheetView workbookViewId="0">
      <selection activeCell="J14" sqref="J14"/>
    </sheetView>
  </sheetViews>
  <sheetFormatPr baseColWidth="10" defaultRowHeight="16" x14ac:dyDescent="0.2"/>
  <sheetData>
    <row r="1" spans="1:4" x14ac:dyDescent="0.2">
      <c r="A1" s="11" t="s">
        <v>55</v>
      </c>
      <c r="B1" s="11"/>
      <c r="C1" s="11"/>
      <c r="D1" s="11"/>
    </row>
    <row r="2" spans="1:4" x14ac:dyDescent="0.2">
      <c r="A2">
        <v>1</v>
      </c>
      <c r="B2" t="s">
        <v>0</v>
      </c>
      <c r="C2">
        <v>10</v>
      </c>
      <c r="D2">
        <v>10512.722</v>
      </c>
    </row>
    <row r="3" spans="1:4" x14ac:dyDescent="0.2">
      <c r="A3">
        <v>2</v>
      </c>
      <c r="B3" t="s">
        <v>1</v>
      </c>
      <c r="C3">
        <v>25</v>
      </c>
      <c r="D3">
        <v>25965.316999999999</v>
      </c>
    </row>
    <row r="4" spans="1:4" x14ac:dyDescent="0.2">
      <c r="A4">
        <v>3</v>
      </c>
      <c r="B4" t="s">
        <v>2</v>
      </c>
      <c r="C4">
        <v>50</v>
      </c>
      <c r="D4">
        <v>49414.796999999999</v>
      </c>
    </row>
    <row r="5" spans="1:4" x14ac:dyDescent="0.2">
      <c r="A5">
        <v>4</v>
      </c>
      <c r="B5" t="s">
        <v>3</v>
      </c>
      <c r="C5">
        <v>100</v>
      </c>
      <c r="D5">
        <v>86926.054999999993</v>
      </c>
    </row>
    <row r="7" spans="1:4" x14ac:dyDescent="0.2">
      <c r="A7" s="12" t="s">
        <v>17</v>
      </c>
      <c r="B7" s="12"/>
      <c r="C7">
        <v>2439.1652531004802</v>
      </c>
    </row>
    <row r="8" spans="1:4" x14ac:dyDescent="0.2">
      <c r="A8" s="12" t="s">
        <v>18</v>
      </c>
      <c r="B8" s="12"/>
      <c r="C8">
        <f>C7*C11</f>
        <v>4878.3305062009604</v>
      </c>
    </row>
    <row r="9" spans="1:4" x14ac:dyDescent="0.2">
      <c r="A9" s="6" t="s">
        <v>19</v>
      </c>
      <c r="B9" s="6"/>
      <c r="C9" s="5">
        <f>3.3*(C8/C11)</f>
        <v>8049.2453352315842</v>
      </c>
    </row>
    <row r="10" spans="1:4" x14ac:dyDescent="0.2">
      <c r="A10" s="1" t="s">
        <v>45</v>
      </c>
      <c r="B10" s="1"/>
      <c r="C10">
        <v>840.64</v>
      </c>
    </row>
    <row r="11" spans="1:4" x14ac:dyDescent="0.2">
      <c r="A11" s="1" t="s">
        <v>44</v>
      </c>
      <c r="B11" s="1"/>
      <c r="C11">
        <v>2</v>
      </c>
    </row>
    <row r="12" spans="1:4" x14ac:dyDescent="0.2">
      <c r="A12" t="s">
        <v>20</v>
      </c>
    </row>
    <row r="13" spans="1:4" ht="17" thickBot="1" x14ac:dyDescent="0.25"/>
    <row r="14" spans="1:4" x14ac:dyDescent="0.2">
      <c r="A14" s="20" t="s">
        <v>21</v>
      </c>
      <c r="B14" s="20"/>
    </row>
    <row r="15" spans="1:4" x14ac:dyDescent="0.2">
      <c r="A15" t="s">
        <v>22</v>
      </c>
      <c r="B15">
        <v>0.99746327694521308</v>
      </c>
    </row>
    <row r="16" spans="1:4" x14ac:dyDescent="0.2">
      <c r="A16" t="s">
        <v>23</v>
      </c>
      <c r="B16">
        <v>0.99493298885428283</v>
      </c>
    </row>
    <row r="17" spans="1:7" x14ac:dyDescent="0.2">
      <c r="A17" t="s">
        <v>24</v>
      </c>
      <c r="B17">
        <v>0.99239948328142424</v>
      </c>
    </row>
    <row r="18" spans="1:7" x14ac:dyDescent="0.2">
      <c r="A18" t="s">
        <v>25</v>
      </c>
      <c r="B18">
        <v>2898.5025687298198</v>
      </c>
    </row>
    <row r="19" spans="1:7" ht="17" thickBot="1" x14ac:dyDescent="0.25">
      <c r="A19" s="2" t="s">
        <v>26</v>
      </c>
      <c r="B19" s="2">
        <v>4</v>
      </c>
    </row>
    <row r="21" spans="1:7" ht="17" thickBot="1" x14ac:dyDescent="0.25">
      <c r="A21" t="s">
        <v>27</v>
      </c>
    </row>
    <row r="22" spans="1:7" x14ac:dyDescent="0.2">
      <c r="A22" s="3"/>
      <c r="B22" s="3" t="s">
        <v>32</v>
      </c>
      <c r="C22" s="3" t="s">
        <v>33</v>
      </c>
      <c r="D22" s="3" t="s">
        <v>34</v>
      </c>
      <c r="E22" s="3" t="s">
        <v>35</v>
      </c>
      <c r="F22" s="3" t="s">
        <v>36</v>
      </c>
    </row>
    <row r="23" spans="1:7" x14ac:dyDescent="0.2">
      <c r="A23" t="s">
        <v>28</v>
      </c>
      <c r="B23">
        <v>1</v>
      </c>
      <c r="C23">
        <v>3299281305.2746692</v>
      </c>
      <c r="D23">
        <v>3299281305.2746692</v>
      </c>
      <c r="E23">
        <v>392.71000605366129</v>
      </c>
      <c r="F23">
        <v>2.536723054786937E-3</v>
      </c>
    </row>
    <row r="24" spans="1:7" x14ac:dyDescent="0.2">
      <c r="A24" t="s">
        <v>29</v>
      </c>
      <c r="B24">
        <v>2</v>
      </c>
      <c r="C24">
        <v>16802634.281866726</v>
      </c>
      <c r="D24">
        <v>8401317.1409333628</v>
      </c>
    </row>
    <row r="25" spans="1:7" ht="17" thickBot="1" x14ac:dyDescent="0.25">
      <c r="A25" s="2" t="s">
        <v>30</v>
      </c>
      <c r="B25" s="2">
        <v>3</v>
      </c>
      <c r="C25" s="2">
        <v>3316083939.5565357</v>
      </c>
      <c r="D25" s="2"/>
      <c r="E25" s="2"/>
      <c r="F25" s="2"/>
    </row>
    <row r="26" spans="1:7" ht="17" thickBot="1" x14ac:dyDescent="0.25"/>
    <row r="27" spans="1:7" x14ac:dyDescent="0.2">
      <c r="A27" s="3"/>
      <c r="B27" s="3" t="s">
        <v>37</v>
      </c>
      <c r="C27" s="3" t="s">
        <v>25</v>
      </c>
      <c r="D27" s="3" t="s">
        <v>38</v>
      </c>
      <c r="E27" s="3" t="s">
        <v>39</v>
      </c>
      <c r="F27" s="3" t="s">
        <v>40</v>
      </c>
      <c r="G27" s="3" t="s">
        <v>41</v>
      </c>
    </row>
    <row r="28" spans="1:7" x14ac:dyDescent="0.2">
      <c r="A28" t="s">
        <v>31</v>
      </c>
      <c r="B28">
        <v>4325.1843052208933</v>
      </c>
      <c r="C28">
        <v>2439.1652531004802</v>
      </c>
      <c r="D28">
        <v>1.7732231548162021</v>
      </c>
      <c r="E28">
        <v>0.21819329505135943</v>
      </c>
      <c r="F28">
        <v>-6169.6967293419293</v>
      </c>
      <c r="G28">
        <v>14820.065339783716</v>
      </c>
    </row>
    <row r="29" spans="1:7" ht="17" thickBot="1" x14ac:dyDescent="0.25">
      <c r="A29" s="2" t="s">
        <v>42</v>
      </c>
      <c r="B29" s="2">
        <v>840.63866907630506</v>
      </c>
      <c r="C29" s="2">
        <v>42.420265271312701</v>
      </c>
      <c r="D29" s="2">
        <v>19.816912122065364</v>
      </c>
      <c r="E29" s="2">
        <v>2.5367230547869378E-3</v>
      </c>
      <c r="F29" s="2">
        <v>658.11899890999507</v>
      </c>
      <c r="G29" s="2">
        <v>1023.1583392426151</v>
      </c>
    </row>
    <row r="35" spans="8:10" x14ac:dyDescent="0.2">
      <c r="H35" s="18"/>
      <c r="I35" s="18"/>
      <c r="J35" s="18"/>
    </row>
    <row r="36" spans="8:10" x14ac:dyDescent="0.2">
      <c r="H36" s="18"/>
      <c r="I36" s="18"/>
      <c r="J36" s="18"/>
    </row>
    <row r="37" spans="8:10" x14ac:dyDescent="0.2">
      <c r="H37" s="19"/>
      <c r="I37" s="19"/>
      <c r="J37" s="18"/>
    </row>
    <row r="38" spans="8:10" x14ac:dyDescent="0.2">
      <c r="H38" s="18"/>
      <c r="I38" s="18"/>
      <c r="J38" s="18"/>
    </row>
    <row r="39" spans="8:10" x14ac:dyDescent="0.2">
      <c r="H39" s="18"/>
      <c r="I39" s="18"/>
      <c r="J39" s="18"/>
    </row>
    <row r="40" spans="8:10" x14ac:dyDescent="0.2">
      <c r="H40" s="18"/>
      <c r="I40" s="18"/>
      <c r="J40" s="18"/>
    </row>
    <row r="41" spans="8:10" x14ac:dyDescent="0.2">
      <c r="H41" s="18"/>
      <c r="I41" s="18"/>
      <c r="J41" s="18"/>
    </row>
  </sheetData>
  <mergeCells count="4">
    <mergeCell ref="A1:D1"/>
    <mergeCell ref="A7:B7"/>
    <mergeCell ref="A8:B8"/>
    <mergeCell ref="A14:B14"/>
  </mergeCells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D8FF4-2224-294C-AFE3-433103AC1530}">
  <dimension ref="A1:J53"/>
  <sheetViews>
    <sheetView workbookViewId="0">
      <selection activeCell="J19" sqref="J19"/>
    </sheetView>
  </sheetViews>
  <sheetFormatPr baseColWidth="10" defaultRowHeight="16" x14ac:dyDescent="0.2"/>
  <sheetData>
    <row r="1" spans="1:4" x14ac:dyDescent="0.2">
      <c r="A1" s="11" t="s">
        <v>56</v>
      </c>
      <c r="B1" s="11"/>
      <c r="C1" s="11"/>
      <c r="D1" s="11"/>
    </row>
    <row r="2" spans="1:4" x14ac:dyDescent="0.2">
      <c r="A2">
        <v>1</v>
      </c>
      <c r="B2" t="s">
        <v>0</v>
      </c>
      <c r="C2">
        <v>5.0000000000000001E-3</v>
      </c>
      <c r="D2">
        <v>0.13</v>
      </c>
    </row>
    <row r="3" spans="1:4" x14ac:dyDescent="0.2">
      <c r="A3">
        <v>2</v>
      </c>
      <c r="B3" t="s">
        <v>1</v>
      </c>
      <c r="C3">
        <v>0.05</v>
      </c>
      <c r="D3">
        <v>5.4470000000000001</v>
      </c>
    </row>
    <row r="4" spans="1:4" x14ac:dyDescent="0.2">
      <c r="A4">
        <v>3</v>
      </c>
      <c r="B4" t="s">
        <v>2</v>
      </c>
      <c r="C4">
        <v>0.5</v>
      </c>
      <c r="D4">
        <v>57.877000000000002</v>
      </c>
    </row>
    <row r="5" spans="1:4" x14ac:dyDescent="0.2">
      <c r="A5">
        <v>4</v>
      </c>
      <c r="B5" t="s">
        <v>3</v>
      </c>
      <c r="C5">
        <v>1</v>
      </c>
      <c r="D5">
        <v>499.20800000000003</v>
      </c>
    </row>
    <row r="8" spans="1:4" x14ac:dyDescent="0.2">
      <c r="A8" s="12" t="s">
        <v>17</v>
      </c>
      <c r="B8" s="12"/>
      <c r="C8">
        <v>78.406091879919174</v>
      </c>
    </row>
    <row r="9" spans="1:4" x14ac:dyDescent="0.2">
      <c r="A9" s="12" t="s">
        <v>18</v>
      </c>
      <c r="B9" s="12"/>
      <c r="C9">
        <f>C8*C12</f>
        <v>156.81218375983835</v>
      </c>
    </row>
    <row r="10" spans="1:4" x14ac:dyDescent="0.2">
      <c r="A10" s="6" t="s">
        <v>19</v>
      </c>
      <c r="B10" s="6"/>
      <c r="C10" s="5">
        <f>3.3*(C9/C12)</f>
        <v>258.74010320373327</v>
      </c>
    </row>
    <row r="11" spans="1:4" x14ac:dyDescent="0.2">
      <c r="A11" s="1" t="s">
        <v>45</v>
      </c>
      <c r="B11" s="1"/>
      <c r="C11">
        <v>477.89</v>
      </c>
    </row>
    <row r="12" spans="1:4" x14ac:dyDescent="0.2">
      <c r="A12" s="1" t="s">
        <v>44</v>
      </c>
      <c r="B12" s="1"/>
      <c r="C12" s="8">
        <v>2</v>
      </c>
    </row>
    <row r="14" spans="1:4" x14ac:dyDescent="0.2">
      <c r="A14" t="s">
        <v>20</v>
      </c>
    </row>
    <row r="15" spans="1:4" ht="17" thickBot="1" x14ac:dyDescent="0.25"/>
    <row r="16" spans="1:4" x14ac:dyDescent="0.2">
      <c r="A16" s="20" t="s">
        <v>21</v>
      </c>
      <c r="B16" s="20"/>
    </row>
    <row r="17" spans="1:7" x14ac:dyDescent="0.2">
      <c r="A17" t="s">
        <v>22</v>
      </c>
      <c r="B17">
        <v>0.92374073105257259</v>
      </c>
    </row>
    <row r="18" spans="1:7" x14ac:dyDescent="0.2">
      <c r="A18" t="s">
        <v>23</v>
      </c>
      <c r="B18">
        <v>0.8532969382055412</v>
      </c>
    </row>
    <row r="19" spans="1:7" x14ac:dyDescent="0.2">
      <c r="A19" t="s">
        <v>24</v>
      </c>
      <c r="B19">
        <v>0.77994540730831186</v>
      </c>
    </row>
    <row r="20" spans="1:7" x14ac:dyDescent="0.2">
      <c r="A20" t="s">
        <v>25</v>
      </c>
      <c r="B20">
        <v>112.792542759133</v>
      </c>
    </row>
    <row r="21" spans="1:7" ht="17" thickBot="1" x14ac:dyDescent="0.25">
      <c r="A21" s="2" t="s">
        <v>26</v>
      </c>
      <c r="B21" s="2">
        <v>4</v>
      </c>
    </row>
    <row r="23" spans="1:7" ht="17" thickBot="1" x14ac:dyDescent="0.25">
      <c r="A23" t="s">
        <v>27</v>
      </c>
    </row>
    <row r="24" spans="1:7" x14ac:dyDescent="0.2">
      <c r="A24" s="3"/>
      <c r="B24" s="3" t="s">
        <v>32</v>
      </c>
      <c r="C24" s="3" t="s">
        <v>33</v>
      </c>
      <c r="D24" s="3" t="s">
        <v>34</v>
      </c>
      <c r="E24" s="3" t="s">
        <v>35</v>
      </c>
      <c r="F24" s="3" t="s">
        <v>36</v>
      </c>
    </row>
    <row r="25" spans="1:7" x14ac:dyDescent="0.2">
      <c r="A25" t="s">
        <v>28</v>
      </c>
      <c r="B25">
        <v>1</v>
      </c>
      <c r="C25">
        <v>147996.61413685832</v>
      </c>
      <c r="D25">
        <v>147996.61413685832</v>
      </c>
      <c r="E25">
        <v>11.632980631325474</v>
      </c>
      <c r="F25">
        <v>7.6259268947427405E-2</v>
      </c>
    </row>
    <row r="26" spans="1:7" x14ac:dyDescent="0.2">
      <c r="A26" t="s">
        <v>29</v>
      </c>
      <c r="B26">
        <v>2</v>
      </c>
      <c r="C26">
        <v>25444.315404141689</v>
      </c>
      <c r="D26">
        <v>12722.157702070845</v>
      </c>
    </row>
    <row r="27" spans="1:7" ht="17" thickBot="1" x14ac:dyDescent="0.25">
      <c r="A27" s="2" t="s">
        <v>30</v>
      </c>
      <c r="B27" s="2">
        <v>3</v>
      </c>
      <c r="C27" s="2">
        <v>173440.92954100002</v>
      </c>
      <c r="D27" s="2"/>
      <c r="E27" s="2"/>
      <c r="F27" s="2"/>
    </row>
    <row r="28" spans="1:7" ht="17" thickBot="1" x14ac:dyDescent="0.25"/>
    <row r="29" spans="1:7" x14ac:dyDescent="0.2">
      <c r="A29" s="3"/>
      <c r="B29" s="3" t="s">
        <v>37</v>
      </c>
      <c r="C29" s="3" t="s">
        <v>25</v>
      </c>
      <c r="D29" s="3" t="s">
        <v>38</v>
      </c>
      <c r="E29" s="3" t="s">
        <v>39</v>
      </c>
      <c r="F29" s="3" t="s">
        <v>40</v>
      </c>
      <c r="G29" s="3" t="s">
        <v>41</v>
      </c>
    </row>
    <row r="30" spans="1:7" x14ac:dyDescent="0.2">
      <c r="A30" t="s">
        <v>31</v>
      </c>
      <c r="B30">
        <v>-45.116017457056614</v>
      </c>
      <c r="C30">
        <v>78.406091879919174</v>
      </c>
      <c r="D30">
        <v>-0.57541469515089316</v>
      </c>
      <c r="E30">
        <v>0.62312241898380716</v>
      </c>
      <c r="F30">
        <v>-382.47020271317808</v>
      </c>
      <c r="G30">
        <v>292.23816779906485</v>
      </c>
    </row>
    <row r="31" spans="1:7" ht="17" thickBot="1" x14ac:dyDescent="0.25">
      <c r="A31" s="2" t="s">
        <v>42</v>
      </c>
      <c r="B31" s="2">
        <v>477.89457866766975</v>
      </c>
      <c r="C31" s="2">
        <v>140.11563563677203</v>
      </c>
      <c r="D31" s="2">
        <v>3.4107155600145656</v>
      </c>
      <c r="E31" s="2">
        <v>7.6259268947427405E-2</v>
      </c>
      <c r="F31" s="2">
        <v>-124.97434348546869</v>
      </c>
      <c r="G31" s="2">
        <v>1080.7635008208081</v>
      </c>
    </row>
    <row r="43" spans="7:10" x14ac:dyDescent="0.2">
      <c r="G43" s="18"/>
      <c r="H43" s="18"/>
      <c r="I43" s="18"/>
      <c r="J43" s="18"/>
    </row>
    <row r="44" spans="7:10" x14ac:dyDescent="0.2">
      <c r="G44" s="18"/>
      <c r="H44" s="19"/>
      <c r="I44" s="19"/>
      <c r="J44" s="18"/>
    </row>
    <row r="45" spans="7:10" x14ac:dyDescent="0.2">
      <c r="G45" s="18"/>
      <c r="H45" s="18"/>
      <c r="I45" s="18"/>
      <c r="J45" s="18"/>
    </row>
    <row r="46" spans="7:10" x14ac:dyDescent="0.2">
      <c r="G46" s="18"/>
      <c r="H46" s="18"/>
      <c r="I46" s="18"/>
      <c r="J46" s="18"/>
    </row>
    <row r="47" spans="7:10" x14ac:dyDescent="0.2">
      <c r="G47" s="18"/>
      <c r="H47" s="18"/>
      <c r="I47" s="18"/>
      <c r="J47" s="18"/>
    </row>
    <row r="48" spans="7:10" x14ac:dyDescent="0.2">
      <c r="G48" s="18"/>
      <c r="H48" s="18"/>
      <c r="I48" s="18"/>
      <c r="J48" s="18"/>
    </row>
    <row r="49" spans="7:10" x14ac:dyDescent="0.2">
      <c r="G49" s="18"/>
      <c r="H49" s="18"/>
      <c r="I49" s="18"/>
      <c r="J49" s="18"/>
    </row>
    <row r="50" spans="7:10" x14ac:dyDescent="0.2">
      <c r="G50" s="18"/>
      <c r="H50" s="18"/>
      <c r="I50" s="18"/>
      <c r="J50" s="18"/>
    </row>
    <row r="51" spans="7:10" x14ac:dyDescent="0.2">
      <c r="G51" s="18"/>
      <c r="H51" s="18"/>
      <c r="I51" s="18"/>
      <c r="J51" s="18"/>
    </row>
    <row r="52" spans="7:10" x14ac:dyDescent="0.2">
      <c r="G52" s="18"/>
      <c r="H52" s="18"/>
      <c r="I52" s="18"/>
      <c r="J52" s="18"/>
    </row>
    <row r="53" spans="7:10" x14ac:dyDescent="0.2">
      <c r="G53" s="18"/>
      <c r="H53" s="18"/>
      <c r="I53" s="18"/>
      <c r="J53" s="18"/>
    </row>
  </sheetData>
  <mergeCells count="4">
    <mergeCell ref="A1:D1"/>
    <mergeCell ref="A8:B8"/>
    <mergeCell ref="A9:B9"/>
    <mergeCell ref="A16:B16"/>
  </mergeCells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2025-D974-604E-BAB0-9F48EEB594B9}">
  <dimension ref="A1:J43"/>
  <sheetViews>
    <sheetView tabSelected="1" zoomScaleNormal="100" workbookViewId="0">
      <selection activeCell="K14" sqref="K14"/>
    </sheetView>
  </sheetViews>
  <sheetFormatPr baseColWidth="10" defaultRowHeight="16" x14ac:dyDescent="0.2"/>
  <sheetData>
    <row r="1" spans="1:4" x14ac:dyDescent="0.2">
      <c r="A1" s="22"/>
      <c r="B1" s="22"/>
      <c r="C1" s="22"/>
      <c r="D1" s="22" t="s">
        <v>57</v>
      </c>
    </row>
    <row r="2" spans="1:4" x14ac:dyDescent="0.2">
      <c r="A2">
        <v>1</v>
      </c>
      <c r="B2" t="s">
        <v>4</v>
      </c>
      <c r="C2">
        <v>50</v>
      </c>
      <c r="D2" s="7">
        <v>439687</v>
      </c>
    </row>
    <row r="3" spans="1:4" x14ac:dyDescent="0.2">
      <c r="A3">
        <v>2</v>
      </c>
      <c r="B3" t="s">
        <v>5</v>
      </c>
      <c r="C3">
        <v>500</v>
      </c>
      <c r="D3" s="7">
        <v>4117770</v>
      </c>
    </row>
    <row r="4" spans="1:4" x14ac:dyDescent="0.2">
      <c r="A4">
        <v>3</v>
      </c>
      <c r="B4" t="s">
        <v>6</v>
      </c>
      <c r="C4">
        <v>1000</v>
      </c>
      <c r="D4" s="7">
        <v>8553892</v>
      </c>
    </row>
    <row r="5" spans="1:4" x14ac:dyDescent="0.2">
      <c r="A5">
        <v>4</v>
      </c>
      <c r="B5" t="s">
        <v>7</v>
      </c>
      <c r="C5">
        <v>6000</v>
      </c>
      <c r="D5" s="7">
        <v>52521734</v>
      </c>
    </row>
    <row r="8" spans="1:4" x14ac:dyDescent="0.2">
      <c r="A8" s="12" t="s">
        <v>17</v>
      </c>
      <c r="B8" s="12"/>
      <c r="C8">
        <v>92745.20755362921</v>
      </c>
    </row>
    <row r="9" spans="1:4" x14ac:dyDescent="0.2">
      <c r="A9" s="12" t="s">
        <v>18</v>
      </c>
      <c r="B9" s="12"/>
      <c r="C9">
        <f>C8*C12</f>
        <v>185490.41510725842</v>
      </c>
    </row>
    <row r="10" spans="1:4" x14ac:dyDescent="0.2">
      <c r="A10" s="6" t="s">
        <v>19</v>
      </c>
      <c r="B10" s="6"/>
      <c r="C10" s="5">
        <f>3.3*(C9/C11)</f>
        <v>69.742772975794452</v>
      </c>
    </row>
    <row r="11" spans="1:4" x14ac:dyDescent="0.2">
      <c r="A11" s="1" t="s">
        <v>45</v>
      </c>
      <c r="B11" s="1"/>
      <c r="C11">
        <v>8776.7999999999993</v>
      </c>
    </row>
    <row r="12" spans="1:4" x14ac:dyDescent="0.2">
      <c r="A12" s="1" t="s">
        <v>44</v>
      </c>
      <c r="B12" s="1"/>
      <c r="C12">
        <v>2</v>
      </c>
    </row>
    <row r="13" spans="1:4" x14ac:dyDescent="0.2">
      <c r="A13" t="s">
        <v>20</v>
      </c>
    </row>
    <row r="14" spans="1:4" ht="17" thickBot="1" x14ac:dyDescent="0.25"/>
    <row r="15" spans="1:4" x14ac:dyDescent="0.2">
      <c r="A15" s="20" t="s">
        <v>21</v>
      </c>
      <c r="B15" s="20"/>
    </row>
    <row r="16" spans="1:4" x14ac:dyDescent="0.2">
      <c r="A16" t="s">
        <v>22</v>
      </c>
      <c r="B16">
        <v>0.99998801031176754</v>
      </c>
    </row>
    <row r="17" spans="1:7" x14ac:dyDescent="0.2">
      <c r="A17" t="s">
        <v>23</v>
      </c>
      <c r="B17">
        <v>0.99997602076728775</v>
      </c>
    </row>
    <row r="18" spans="1:7" x14ac:dyDescent="0.2">
      <c r="A18" t="s">
        <v>24</v>
      </c>
      <c r="B18">
        <v>0.99996403115093169</v>
      </c>
    </row>
    <row r="19" spans="1:7" x14ac:dyDescent="0.2">
      <c r="A19" t="s">
        <v>25</v>
      </c>
      <c r="B19">
        <v>145755.6440944054</v>
      </c>
    </row>
    <row r="20" spans="1:7" ht="17" thickBot="1" x14ac:dyDescent="0.25">
      <c r="A20" s="2" t="s">
        <v>26</v>
      </c>
      <c r="B20" s="2">
        <v>4</v>
      </c>
    </row>
    <row r="22" spans="1:7" ht="17" thickBot="1" x14ac:dyDescent="0.25">
      <c r="A22" t="s">
        <v>27</v>
      </c>
    </row>
    <row r="23" spans="1:7" x14ac:dyDescent="0.2">
      <c r="A23" s="3"/>
      <c r="B23" s="3" t="s">
        <v>32</v>
      </c>
      <c r="C23" s="3" t="s">
        <v>33</v>
      </c>
      <c r="D23" s="3" t="s">
        <v>34</v>
      </c>
      <c r="E23" s="3" t="s">
        <v>35</v>
      </c>
      <c r="F23" s="3" t="s">
        <v>36</v>
      </c>
    </row>
    <row r="24" spans="1:7" x14ac:dyDescent="0.2">
      <c r="A24" t="s">
        <v>28</v>
      </c>
      <c r="B24">
        <v>1</v>
      </c>
      <c r="C24">
        <v>1771883079708496</v>
      </c>
      <c r="D24">
        <v>1771883079708496</v>
      </c>
      <c r="E24">
        <v>83403.504421382255</v>
      </c>
      <c r="F24">
        <v>1.1989688232419442E-5</v>
      </c>
    </row>
    <row r="25" spans="1:7" x14ac:dyDescent="0.2">
      <c r="A25" t="s">
        <v>29</v>
      </c>
      <c r="B25">
        <v>2</v>
      </c>
      <c r="C25">
        <v>42489415570.749954</v>
      </c>
      <c r="D25">
        <v>21244707785.374977</v>
      </c>
    </row>
    <row r="26" spans="1:7" ht="17" thickBot="1" x14ac:dyDescent="0.25">
      <c r="A26" s="2" t="s">
        <v>30</v>
      </c>
      <c r="B26" s="2">
        <v>3</v>
      </c>
      <c r="C26" s="2">
        <v>1771925569124066.8</v>
      </c>
      <c r="D26" s="2"/>
      <c r="E26" s="2"/>
      <c r="F26" s="2"/>
    </row>
    <row r="27" spans="1:7" ht="17" thickBot="1" x14ac:dyDescent="0.25"/>
    <row r="28" spans="1:7" x14ac:dyDescent="0.2">
      <c r="A28" s="3"/>
      <c r="B28" s="3" t="s">
        <v>37</v>
      </c>
      <c r="C28" s="3" t="s">
        <v>25</v>
      </c>
      <c r="D28" s="3" t="s">
        <v>38</v>
      </c>
      <c r="E28" s="3" t="s">
        <v>39</v>
      </c>
      <c r="F28" s="3" t="s">
        <v>40</v>
      </c>
      <c r="G28" s="3" t="s">
        <v>41</v>
      </c>
    </row>
    <row r="29" spans="1:7" x14ac:dyDescent="0.2">
      <c r="A29" t="s">
        <v>31</v>
      </c>
      <c r="B29">
        <v>-157928.14645544998</v>
      </c>
      <c r="C29">
        <v>92745.20755362921</v>
      </c>
      <c r="D29">
        <v>-1.7028173273980678</v>
      </c>
      <c r="E29">
        <v>0.23071311137825357</v>
      </c>
      <c r="F29">
        <v>-556978.56690725335</v>
      </c>
      <c r="G29">
        <v>241122.27399635332</v>
      </c>
    </row>
    <row r="30" spans="1:7" ht="17" thickBot="1" x14ac:dyDescent="0.25">
      <c r="A30" s="2" t="s">
        <v>42</v>
      </c>
      <c r="B30" s="2">
        <v>8776.7941173273903</v>
      </c>
      <c r="C30" s="2">
        <v>30.390913989020838</v>
      </c>
      <c r="D30" s="2">
        <v>288.79664890954365</v>
      </c>
      <c r="E30" s="2">
        <v>1.1989688232419448E-5</v>
      </c>
      <c r="F30" s="2">
        <v>8646.0325682929488</v>
      </c>
      <c r="G30" s="2">
        <v>8907.5556663618318</v>
      </c>
    </row>
    <row r="38" spans="7:10" x14ac:dyDescent="0.2">
      <c r="G38" s="18"/>
      <c r="H38" s="18"/>
      <c r="I38" s="18"/>
      <c r="J38" s="18"/>
    </row>
    <row r="39" spans="7:10" x14ac:dyDescent="0.2">
      <c r="G39" s="18"/>
      <c r="H39" s="19"/>
      <c r="I39" s="19"/>
      <c r="J39" s="18"/>
    </row>
    <row r="40" spans="7:10" x14ac:dyDescent="0.2">
      <c r="G40" s="18"/>
      <c r="H40" s="18"/>
      <c r="I40" s="18"/>
      <c r="J40" s="18"/>
    </row>
    <row r="41" spans="7:10" x14ac:dyDescent="0.2">
      <c r="G41" s="18"/>
      <c r="H41" s="18"/>
      <c r="I41" s="18"/>
      <c r="J41" s="18"/>
    </row>
    <row r="42" spans="7:10" x14ac:dyDescent="0.2">
      <c r="G42" s="18"/>
      <c r="H42" s="18"/>
      <c r="I42" s="18"/>
      <c r="J42" s="18"/>
    </row>
    <row r="43" spans="7:10" x14ac:dyDescent="0.2">
      <c r="G43" s="18"/>
      <c r="H43" s="18"/>
      <c r="I43" s="18"/>
      <c r="J43" s="18"/>
    </row>
  </sheetData>
  <mergeCells count="3">
    <mergeCell ref="A8:B8"/>
    <mergeCell ref="A9:B9"/>
    <mergeCell ref="A15:B1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 Elements</vt:lpstr>
      <vt:lpstr>Mg</vt:lpstr>
      <vt:lpstr>Ca</vt:lpstr>
      <vt:lpstr>Fe</vt:lpstr>
      <vt:lpstr>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2023-05-23T16:34:02Z</cp:lastPrinted>
  <dcterms:created xsi:type="dcterms:W3CDTF">2023-05-18T14:37:06Z</dcterms:created>
  <dcterms:modified xsi:type="dcterms:W3CDTF">2023-05-23T19:40:02Z</dcterms:modified>
</cp:coreProperties>
</file>