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idigoodrich-blair/Desktop/He/Grossman22 Frontiers Supplementary Materials/"/>
    </mc:Choice>
  </mc:AlternateContent>
  <xr:revisionPtr revIDLastSave="0" documentId="8_{C6E57F3B-0F30-5548-8970-7B8D45E6E365}" xr6:coauthVersionLast="47" xr6:coauthVersionMax="47" xr10:uidLastSave="{00000000-0000-0000-0000-000000000000}"/>
  <bookViews>
    <workbookView xWindow="7000" yWindow="520" windowWidth="19440" windowHeight="15160" xr2:uid="{DACCBDA8-141A-451B-B093-5060D6B0D242}"/>
  </bookViews>
  <sheets>
    <sheet name="Title Page" sheetId="8" r:id="rId1"/>
    <sheet name="raw" sheetId="1" r:id="rId2"/>
    <sheet name="normalized" sheetId="2" r:id="rId3"/>
    <sheet name="stats" sheetId="3" r:id="rId4"/>
    <sheet name="fold change" sheetId="4" r:id="rId5"/>
    <sheet name="p-values" sheetId="5" r:id="rId6"/>
    <sheet name="heatmap" sheetId="6" r:id="rId7"/>
    <sheet name="PLSDA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4" l="1"/>
  <c r="C17" i="4"/>
  <c r="C36" i="4"/>
  <c r="C40" i="4"/>
  <c r="C46" i="4"/>
  <c r="C47" i="4"/>
  <c r="C51" i="4"/>
  <c r="C52" i="4"/>
  <c r="C54" i="4"/>
  <c r="C56" i="4"/>
  <c r="C57" i="4"/>
  <c r="T3" i="3"/>
  <c r="S3" i="3"/>
  <c r="R3" i="3"/>
  <c r="Q3" i="3"/>
  <c r="O3" i="3"/>
  <c r="N3" i="3"/>
  <c r="M3" i="3"/>
  <c r="L3" i="3"/>
  <c r="J3" i="3"/>
  <c r="I3" i="3"/>
  <c r="H3" i="3"/>
  <c r="G3" i="3"/>
  <c r="E3" i="3"/>
  <c r="D3" i="3"/>
  <c r="C3" i="3"/>
  <c r="B3" i="3"/>
  <c r="J4" i="3"/>
  <c r="I4" i="3"/>
  <c r="H4" i="3"/>
  <c r="G4" i="3"/>
  <c r="E4" i="3"/>
  <c r="D4" i="3"/>
  <c r="C4" i="3"/>
  <c r="B4" i="3"/>
  <c r="R4" i="3" l="1"/>
  <c r="M4" i="3"/>
  <c r="S4" i="3"/>
  <c r="N4" i="3"/>
  <c r="T4" i="3"/>
  <c r="O4" i="3"/>
  <c r="Q4" i="3"/>
  <c r="L4" i="3"/>
  <c r="B6" i="2"/>
  <c r="C6" i="2"/>
  <c r="D6" i="2"/>
  <c r="E6" i="2"/>
  <c r="F6" i="2"/>
  <c r="G6" i="2"/>
  <c r="H6" i="2"/>
  <c r="I6" i="2"/>
  <c r="J6" i="2"/>
  <c r="K6" i="2"/>
  <c r="L6" i="2"/>
  <c r="M6" i="2"/>
  <c r="B7" i="2"/>
  <c r="C7" i="2"/>
  <c r="D7" i="2"/>
  <c r="E7" i="2"/>
  <c r="F7" i="2"/>
  <c r="G7" i="2"/>
  <c r="H7" i="2"/>
  <c r="I7" i="2"/>
  <c r="J7" i="2"/>
  <c r="K7" i="2"/>
  <c r="L7" i="2"/>
  <c r="M7" i="2"/>
  <c r="B8" i="2"/>
  <c r="C8" i="2"/>
  <c r="D8" i="2"/>
  <c r="E8" i="2"/>
  <c r="F8" i="2"/>
  <c r="G8" i="2"/>
  <c r="H8" i="2"/>
  <c r="I8" i="2"/>
  <c r="J8" i="2"/>
  <c r="K8" i="2"/>
  <c r="L8" i="2"/>
  <c r="M8" i="2"/>
  <c r="B9" i="2"/>
  <c r="C9" i="2"/>
  <c r="D9" i="2"/>
  <c r="E9" i="2"/>
  <c r="F9" i="2"/>
  <c r="G9" i="2"/>
  <c r="H9" i="2"/>
  <c r="I9" i="2"/>
  <c r="J9" i="2"/>
  <c r="K9" i="2"/>
  <c r="L9" i="2"/>
  <c r="M9" i="2"/>
  <c r="B10" i="2"/>
  <c r="C10" i="2"/>
  <c r="D10" i="2"/>
  <c r="E10" i="2"/>
  <c r="F10" i="2"/>
  <c r="G10" i="2"/>
  <c r="H10" i="2"/>
  <c r="I10" i="2"/>
  <c r="J10" i="2"/>
  <c r="K10" i="2"/>
  <c r="L10" i="2"/>
  <c r="M10" i="2"/>
  <c r="B11" i="2"/>
  <c r="C11" i="2"/>
  <c r="D11" i="2"/>
  <c r="E11" i="2"/>
  <c r="F11" i="2"/>
  <c r="G11" i="2"/>
  <c r="H11" i="2"/>
  <c r="I11" i="2"/>
  <c r="J11" i="2"/>
  <c r="K11" i="2"/>
  <c r="L11" i="2"/>
  <c r="M11" i="2"/>
  <c r="B12" i="2"/>
  <c r="C12" i="2"/>
  <c r="D12" i="2"/>
  <c r="E12" i="2"/>
  <c r="F12" i="2"/>
  <c r="G12" i="2"/>
  <c r="H12" i="2"/>
  <c r="I12" i="2"/>
  <c r="J12" i="2"/>
  <c r="K12" i="2"/>
  <c r="L12" i="2"/>
  <c r="M12" i="2"/>
  <c r="B13" i="2"/>
  <c r="C13" i="2"/>
  <c r="D13" i="2"/>
  <c r="E13" i="2"/>
  <c r="F13" i="2"/>
  <c r="G13" i="2"/>
  <c r="H13" i="2"/>
  <c r="I13" i="2"/>
  <c r="J13" i="2"/>
  <c r="K13" i="2"/>
  <c r="L13" i="2"/>
  <c r="M13" i="2"/>
  <c r="B14" i="2"/>
  <c r="C14" i="2"/>
  <c r="D14" i="2"/>
  <c r="E14" i="2"/>
  <c r="F14" i="2"/>
  <c r="G14" i="2"/>
  <c r="H14" i="2"/>
  <c r="I14" i="2"/>
  <c r="J14" i="2"/>
  <c r="K14" i="2"/>
  <c r="J15" i="3" s="1"/>
  <c r="L14" i="2"/>
  <c r="M14" i="2"/>
  <c r="B15" i="2"/>
  <c r="C15" i="2"/>
  <c r="D15" i="2"/>
  <c r="E15" i="2"/>
  <c r="F15" i="2"/>
  <c r="G15" i="2"/>
  <c r="H15" i="2"/>
  <c r="I15" i="2"/>
  <c r="J15" i="2"/>
  <c r="K15" i="2"/>
  <c r="L15" i="2"/>
  <c r="M15" i="2"/>
  <c r="B16" i="2"/>
  <c r="C16" i="2"/>
  <c r="D16" i="2"/>
  <c r="E16" i="2"/>
  <c r="F16" i="2"/>
  <c r="G16" i="2"/>
  <c r="H16" i="2"/>
  <c r="I16" i="2"/>
  <c r="J16" i="2"/>
  <c r="K16" i="2"/>
  <c r="J17" i="3" s="1"/>
  <c r="L16" i="2"/>
  <c r="M16" i="2"/>
  <c r="B17" i="2"/>
  <c r="C17" i="2"/>
  <c r="D17" i="2"/>
  <c r="E17" i="2"/>
  <c r="F17" i="2"/>
  <c r="G17" i="2"/>
  <c r="H17" i="2"/>
  <c r="I17" i="2"/>
  <c r="J17" i="2"/>
  <c r="K17" i="2"/>
  <c r="L17" i="2"/>
  <c r="M17" i="2"/>
  <c r="B18" i="2"/>
  <c r="C18" i="2"/>
  <c r="D18" i="2"/>
  <c r="E18" i="2"/>
  <c r="F18" i="2"/>
  <c r="G18" i="2"/>
  <c r="H18" i="2"/>
  <c r="I18" i="2"/>
  <c r="J18" i="2"/>
  <c r="K18" i="2"/>
  <c r="L18" i="2"/>
  <c r="M18" i="2"/>
  <c r="B19" i="2"/>
  <c r="C19" i="2"/>
  <c r="D19" i="2"/>
  <c r="E19" i="2"/>
  <c r="F19" i="2"/>
  <c r="G19" i="2"/>
  <c r="H19" i="2"/>
  <c r="I19" i="2"/>
  <c r="J19" i="2"/>
  <c r="K19" i="2"/>
  <c r="L19" i="2"/>
  <c r="M19" i="2"/>
  <c r="B20" i="2"/>
  <c r="C20" i="2"/>
  <c r="D20" i="2"/>
  <c r="E20" i="2"/>
  <c r="F20" i="2"/>
  <c r="G20" i="2"/>
  <c r="H20" i="2"/>
  <c r="I20" i="2"/>
  <c r="J20" i="2"/>
  <c r="K20" i="2"/>
  <c r="L20" i="2"/>
  <c r="M20" i="2"/>
  <c r="B21" i="2"/>
  <c r="C21" i="2"/>
  <c r="D21" i="2"/>
  <c r="E21" i="2"/>
  <c r="F21" i="2"/>
  <c r="G21" i="2"/>
  <c r="H21" i="2"/>
  <c r="I21" i="2"/>
  <c r="J21" i="2"/>
  <c r="K21" i="2"/>
  <c r="L21" i="2"/>
  <c r="M21" i="2"/>
  <c r="B22" i="2"/>
  <c r="C22" i="2"/>
  <c r="D22" i="2"/>
  <c r="E22" i="2"/>
  <c r="F22" i="2"/>
  <c r="G22" i="2"/>
  <c r="H22" i="2"/>
  <c r="I22" i="2"/>
  <c r="J22" i="2"/>
  <c r="K22" i="2"/>
  <c r="L22" i="2"/>
  <c r="M22" i="2"/>
  <c r="B23" i="2"/>
  <c r="C23" i="2"/>
  <c r="D23" i="2"/>
  <c r="E23" i="2"/>
  <c r="F23" i="2"/>
  <c r="G23" i="2"/>
  <c r="H23" i="2"/>
  <c r="I23" i="2"/>
  <c r="J23" i="2"/>
  <c r="K23" i="2"/>
  <c r="L23" i="2"/>
  <c r="M23" i="2"/>
  <c r="B24" i="2"/>
  <c r="C24" i="2"/>
  <c r="D24" i="2"/>
  <c r="E24" i="2"/>
  <c r="F24" i="2"/>
  <c r="G24" i="2"/>
  <c r="H24" i="2"/>
  <c r="I24" i="2"/>
  <c r="J24" i="2"/>
  <c r="K24" i="2"/>
  <c r="L24" i="2"/>
  <c r="M24" i="2"/>
  <c r="B25" i="2"/>
  <c r="C25" i="2"/>
  <c r="D25" i="2"/>
  <c r="E25" i="2"/>
  <c r="F25" i="2"/>
  <c r="G25" i="2"/>
  <c r="H25" i="2"/>
  <c r="I25" i="2"/>
  <c r="J25" i="2"/>
  <c r="K25" i="2"/>
  <c r="L25" i="2"/>
  <c r="M25" i="2"/>
  <c r="B26" i="2"/>
  <c r="C26" i="2"/>
  <c r="D26" i="2"/>
  <c r="E26" i="2"/>
  <c r="F26" i="2"/>
  <c r="G26" i="2"/>
  <c r="H26" i="2"/>
  <c r="I26" i="2"/>
  <c r="J26" i="2"/>
  <c r="K26" i="2"/>
  <c r="L26" i="2"/>
  <c r="M26" i="2"/>
  <c r="B27" i="2"/>
  <c r="C27" i="2"/>
  <c r="D27" i="2"/>
  <c r="E27" i="2"/>
  <c r="F27" i="2"/>
  <c r="G27" i="2"/>
  <c r="H27" i="2"/>
  <c r="I27" i="2"/>
  <c r="J27" i="2"/>
  <c r="K27" i="2"/>
  <c r="L27" i="2"/>
  <c r="M27" i="2"/>
  <c r="B28" i="2"/>
  <c r="C28" i="2"/>
  <c r="D28" i="2"/>
  <c r="E28" i="2"/>
  <c r="F28" i="2"/>
  <c r="G28" i="2"/>
  <c r="H28" i="2"/>
  <c r="I28" i="2"/>
  <c r="J28" i="2"/>
  <c r="K28" i="2"/>
  <c r="L28" i="2"/>
  <c r="M28" i="2"/>
  <c r="B29" i="2"/>
  <c r="C29" i="2"/>
  <c r="D29" i="2"/>
  <c r="E29" i="2"/>
  <c r="F29" i="2"/>
  <c r="G29" i="2"/>
  <c r="H29" i="2"/>
  <c r="I29" i="2"/>
  <c r="J29" i="2"/>
  <c r="K29" i="2"/>
  <c r="L29" i="2"/>
  <c r="M29" i="2"/>
  <c r="B30" i="2"/>
  <c r="C30" i="2"/>
  <c r="D30" i="2"/>
  <c r="E30" i="2"/>
  <c r="F30" i="2"/>
  <c r="G30" i="2"/>
  <c r="H30" i="2"/>
  <c r="I30" i="2"/>
  <c r="J30" i="2"/>
  <c r="K30" i="2"/>
  <c r="L30" i="2"/>
  <c r="M30" i="2"/>
  <c r="B31" i="2"/>
  <c r="C31" i="2"/>
  <c r="D31" i="2"/>
  <c r="E31" i="2"/>
  <c r="F31" i="2"/>
  <c r="G31" i="2"/>
  <c r="H31" i="2"/>
  <c r="I31" i="2"/>
  <c r="J31" i="2"/>
  <c r="K31" i="2"/>
  <c r="L31" i="2"/>
  <c r="M31" i="2"/>
  <c r="B32" i="2"/>
  <c r="C32" i="2"/>
  <c r="D32" i="2"/>
  <c r="E32" i="2"/>
  <c r="F32" i="2"/>
  <c r="G32" i="2"/>
  <c r="H32" i="2"/>
  <c r="I32" i="2"/>
  <c r="J32" i="2"/>
  <c r="K32" i="2"/>
  <c r="L32" i="2"/>
  <c r="M32" i="2"/>
  <c r="B33" i="2"/>
  <c r="C33" i="2"/>
  <c r="D33" i="2"/>
  <c r="E33" i="2"/>
  <c r="F33" i="2"/>
  <c r="G33" i="2"/>
  <c r="H33" i="2"/>
  <c r="I33" i="2"/>
  <c r="J33" i="2"/>
  <c r="K33" i="2"/>
  <c r="L33" i="2"/>
  <c r="M33" i="2"/>
  <c r="B34" i="2"/>
  <c r="C34" i="2"/>
  <c r="D34" i="2"/>
  <c r="E34" i="2"/>
  <c r="F34" i="2"/>
  <c r="G34" i="2"/>
  <c r="H34" i="2"/>
  <c r="I34" i="2"/>
  <c r="J34" i="2"/>
  <c r="K34" i="2"/>
  <c r="L34" i="2"/>
  <c r="M34" i="2"/>
  <c r="B35" i="2"/>
  <c r="C35" i="2"/>
  <c r="D35" i="2"/>
  <c r="E35" i="2"/>
  <c r="F35" i="2"/>
  <c r="G35" i="2"/>
  <c r="H35" i="2"/>
  <c r="I35" i="2"/>
  <c r="J35" i="2"/>
  <c r="K35" i="2"/>
  <c r="J36" i="3" s="1"/>
  <c r="L35" i="2"/>
  <c r="M35" i="2"/>
  <c r="B36" i="2"/>
  <c r="C36" i="2"/>
  <c r="D36" i="2"/>
  <c r="E36" i="2"/>
  <c r="F36" i="2"/>
  <c r="G36" i="2"/>
  <c r="H36" i="2"/>
  <c r="I36" i="2"/>
  <c r="J36" i="2"/>
  <c r="K36" i="2"/>
  <c r="L36" i="2"/>
  <c r="M36" i="2"/>
  <c r="B37" i="2"/>
  <c r="C37" i="2"/>
  <c r="D37" i="2"/>
  <c r="E37" i="2"/>
  <c r="F37" i="2"/>
  <c r="G37" i="2"/>
  <c r="H37" i="2"/>
  <c r="I37" i="2"/>
  <c r="J37" i="2"/>
  <c r="K37" i="2"/>
  <c r="L37" i="2"/>
  <c r="M37" i="2"/>
  <c r="B38" i="2"/>
  <c r="C38" i="2"/>
  <c r="D38" i="2"/>
  <c r="E38" i="2"/>
  <c r="F38" i="2"/>
  <c r="G38" i="2"/>
  <c r="H38" i="2"/>
  <c r="I38" i="2"/>
  <c r="J38" i="2"/>
  <c r="K38" i="2"/>
  <c r="L38" i="2"/>
  <c r="M38" i="2"/>
  <c r="B39" i="2"/>
  <c r="C39" i="2"/>
  <c r="D39" i="2"/>
  <c r="E39" i="2"/>
  <c r="F39" i="2"/>
  <c r="G39" i="2"/>
  <c r="H39" i="2"/>
  <c r="I39" i="2"/>
  <c r="J39" i="2"/>
  <c r="K39" i="2"/>
  <c r="J40" i="3" s="1"/>
  <c r="L39" i="2"/>
  <c r="M39" i="2"/>
  <c r="B40" i="2"/>
  <c r="C40" i="2"/>
  <c r="D40" i="2"/>
  <c r="E40" i="2"/>
  <c r="F40" i="2"/>
  <c r="G40" i="2"/>
  <c r="H40" i="2"/>
  <c r="I40" i="2"/>
  <c r="J40" i="2"/>
  <c r="K40" i="2"/>
  <c r="L40" i="2"/>
  <c r="M40" i="2"/>
  <c r="B41" i="2"/>
  <c r="C41" i="2"/>
  <c r="D41" i="2"/>
  <c r="E41" i="2"/>
  <c r="F41" i="2"/>
  <c r="G41" i="2"/>
  <c r="H41" i="2"/>
  <c r="I41" i="2"/>
  <c r="J41" i="2"/>
  <c r="K41" i="2"/>
  <c r="L41" i="2"/>
  <c r="M41" i="2"/>
  <c r="B42" i="2"/>
  <c r="C42" i="2"/>
  <c r="D42" i="2"/>
  <c r="E42" i="2"/>
  <c r="F42" i="2"/>
  <c r="G42" i="2"/>
  <c r="H42" i="2"/>
  <c r="I42" i="2"/>
  <c r="J42" i="2"/>
  <c r="K42" i="2"/>
  <c r="L42" i="2"/>
  <c r="M42" i="2"/>
  <c r="B43" i="2"/>
  <c r="C43" i="2"/>
  <c r="D43" i="2"/>
  <c r="E43" i="2"/>
  <c r="F43" i="2"/>
  <c r="G43" i="2"/>
  <c r="H43" i="2"/>
  <c r="I43" i="2"/>
  <c r="J43" i="2"/>
  <c r="K43" i="2"/>
  <c r="L43" i="2"/>
  <c r="M43" i="2"/>
  <c r="B44" i="2"/>
  <c r="C44" i="2"/>
  <c r="D44" i="2"/>
  <c r="E44" i="2"/>
  <c r="F44" i="2"/>
  <c r="G44" i="2"/>
  <c r="H44" i="2"/>
  <c r="I44" i="2"/>
  <c r="J44" i="2"/>
  <c r="K44" i="2"/>
  <c r="L44" i="2"/>
  <c r="M44" i="2"/>
  <c r="B45" i="2"/>
  <c r="C45" i="2"/>
  <c r="D45" i="2"/>
  <c r="E45" i="2"/>
  <c r="F45" i="2"/>
  <c r="G45" i="2"/>
  <c r="H45" i="2"/>
  <c r="I45" i="2"/>
  <c r="J45" i="2"/>
  <c r="K45" i="2"/>
  <c r="J46" i="3" s="1"/>
  <c r="L45" i="2"/>
  <c r="M45" i="2"/>
  <c r="B46" i="2"/>
  <c r="C46" i="2"/>
  <c r="D46" i="2"/>
  <c r="E46" i="2"/>
  <c r="F46" i="2"/>
  <c r="G46" i="2"/>
  <c r="H46" i="2"/>
  <c r="I46" i="2"/>
  <c r="J46" i="2"/>
  <c r="K46" i="2"/>
  <c r="J47" i="3" s="1"/>
  <c r="L46" i="2"/>
  <c r="M46" i="2"/>
  <c r="B47" i="2"/>
  <c r="C47" i="2"/>
  <c r="D47" i="2"/>
  <c r="E47" i="2"/>
  <c r="F47" i="2"/>
  <c r="G47" i="2"/>
  <c r="H47" i="2"/>
  <c r="I47" i="2"/>
  <c r="J47" i="2"/>
  <c r="K47" i="2"/>
  <c r="L47" i="2"/>
  <c r="M47" i="2"/>
  <c r="B48" i="2"/>
  <c r="C48" i="2"/>
  <c r="D48" i="2"/>
  <c r="E48" i="2"/>
  <c r="F48" i="2"/>
  <c r="G48" i="2"/>
  <c r="H48" i="2"/>
  <c r="I48" i="2"/>
  <c r="J48" i="2"/>
  <c r="K48" i="2"/>
  <c r="L48" i="2"/>
  <c r="M48" i="2"/>
  <c r="B49" i="2"/>
  <c r="C49" i="2"/>
  <c r="D49" i="2"/>
  <c r="E49" i="2"/>
  <c r="F49" i="2"/>
  <c r="G49" i="2"/>
  <c r="H49" i="2"/>
  <c r="I49" i="2"/>
  <c r="J49" i="2"/>
  <c r="K49" i="2"/>
  <c r="L49" i="2"/>
  <c r="M49" i="2"/>
  <c r="B50" i="2"/>
  <c r="C50" i="2"/>
  <c r="D50" i="2"/>
  <c r="E50" i="2"/>
  <c r="F50" i="2"/>
  <c r="G50" i="2"/>
  <c r="H50" i="2"/>
  <c r="I50" i="2"/>
  <c r="J50" i="2"/>
  <c r="K50" i="2"/>
  <c r="J51" i="3" s="1"/>
  <c r="L50" i="2"/>
  <c r="M50" i="2"/>
  <c r="B51" i="2"/>
  <c r="C51" i="2"/>
  <c r="D51" i="2"/>
  <c r="E51" i="2"/>
  <c r="F51" i="2"/>
  <c r="G51" i="2"/>
  <c r="H51" i="2"/>
  <c r="I51" i="2"/>
  <c r="J51" i="2"/>
  <c r="K51" i="2"/>
  <c r="J52" i="3" s="1"/>
  <c r="L51" i="2"/>
  <c r="M51" i="2"/>
  <c r="B52" i="2"/>
  <c r="C52" i="2"/>
  <c r="D52" i="2"/>
  <c r="E52" i="2"/>
  <c r="F52" i="2"/>
  <c r="G52" i="2"/>
  <c r="H52" i="2"/>
  <c r="I52" i="2"/>
  <c r="J52" i="2"/>
  <c r="K52" i="2"/>
  <c r="L52" i="2"/>
  <c r="M52" i="2"/>
  <c r="B53" i="2"/>
  <c r="C53" i="2"/>
  <c r="D53" i="2"/>
  <c r="E53" i="2"/>
  <c r="F53" i="2"/>
  <c r="G53" i="2"/>
  <c r="H53" i="2"/>
  <c r="I53" i="2"/>
  <c r="J53" i="2"/>
  <c r="K53" i="2"/>
  <c r="J54" i="3" s="1"/>
  <c r="L53" i="2"/>
  <c r="M53" i="2"/>
  <c r="B54" i="2"/>
  <c r="C54" i="2"/>
  <c r="D54" i="2"/>
  <c r="E54" i="2"/>
  <c r="F54" i="2"/>
  <c r="G54" i="2"/>
  <c r="H54" i="2"/>
  <c r="I54" i="2"/>
  <c r="J54" i="2"/>
  <c r="K54" i="2"/>
  <c r="L54" i="2"/>
  <c r="M54" i="2"/>
  <c r="B55" i="2"/>
  <c r="C55" i="2"/>
  <c r="D55" i="2"/>
  <c r="E55" i="2"/>
  <c r="F55" i="2"/>
  <c r="G55" i="2"/>
  <c r="H55" i="2"/>
  <c r="I55" i="2"/>
  <c r="J55" i="2"/>
  <c r="K55" i="2"/>
  <c r="J56" i="3" s="1"/>
  <c r="L55" i="2"/>
  <c r="M55" i="2"/>
  <c r="B56" i="2"/>
  <c r="C56" i="2"/>
  <c r="D56" i="2"/>
  <c r="E56" i="2"/>
  <c r="F56" i="2"/>
  <c r="G56" i="2"/>
  <c r="H56" i="2"/>
  <c r="I56" i="2"/>
  <c r="J56" i="2"/>
  <c r="K56" i="2"/>
  <c r="J57" i="3" s="1"/>
  <c r="L56" i="2"/>
  <c r="M56" i="2"/>
  <c r="B57" i="2"/>
  <c r="C57" i="2"/>
  <c r="D57" i="2"/>
  <c r="E57" i="2"/>
  <c r="F57" i="2"/>
  <c r="G57" i="2"/>
  <c r="H57" i="2"/>
  <c r="I57" i="2"/>
  <c r="J57" i="2"/>
  <c r="K57" i="2"/>
  <c r="L57" i="2"/>
  <c r="M57" i="2"/>
  <c r="B58" i="2"/>
  <c r="C58" i="2"/>
  <c r="D58" i="2"/>
  <c r="E58" i="2"/>
  <c r="F58" i="2"/>
  <c r="G58" i="2"/>
  <c r="H58" i="2"/>
  <c r="I58" i="2"/>
  <c r="J58" i="2"/>
  <c r="K58" i="2"/>
  <c r="L58" i="2"/>
  <c r="M58" i="2"/>
  <c r="B59" i="2"/>
  <c r="C59" i="2"/>
  <c r="D59" i="2"/>
  <c r="E59" i="2"/>
  <c r="F59" i="2"/>
  <c r="G59" i="2"/>
  <c r="H59" i="2"/>
  <c r="I59" i="2"/>
  <c r="J59" i="2"/>
  <c r="K59" i="2"/>
  <c r="L59" i="2"/>
  <c r="M59" i="2"/>
  <c r="B60" i="2"/>
  <c r="C60" i="2"/>
  <c r="D60" i="2"/>
  <c r="E60" i="2"/>
  <c r="F60" i="2"/>
  <c r="G60" i="2"/>
  <c r="H60" i="2"/>
  <c r="I60" i="2"/>
  <c r="J60" i="2"/>
  <c r="K60" i="2"/>
  <c r="L60" i="2"/>
  <c r="M60" i="2"/>
  <c r="B61" i="2"/>
  <c r="C61" i="2"/>
  <c r="D61" i="2"/>
  <c r="E61" i="2"/>
  <c r="F61" i="2"/>
  <c r="G61" i="2"/>
  <c r="H61" i="2"/>
  <c r="I61" i="2"/>
  <c r="J61" i="2"/>
  <c r="K61" i="2"/>
  <c r="L61" i="2"/>
  <c r="M61" i="2"/>
  <c r="B62" i="2"/>
  <c r="C62" i="2"/>
  <c r="D62" i="2"/>
  <c r="E62" i="2"/>
  <c r="F62" i="2"/>
  <c r="G62" i="2"/>
  <c r="H62" i="2"/>
  <c r="I62" i="2"/>
  <c r="J62" i="2"/>
  <c r="K62" i="2"/>
  <c r="L62" i="2"/>
  <c r="M62" i="2"/>
  <c r="B63" i="2"/>
  <c r="C63" i="2"/>
  <c r="D63" i="2"/>
  <c r="E63" i="2"/>
  <c r="F63" i="2"/>
  <c r="G63" i="2"/>
  <c r="H63" i="2"/>
  <c r="I63" i="2"/>
  <c r="J63" i="2"/>
  <c r="K63" i="2"/>
  <c r="L63" i="2"/>
  <c r="M63" i="2"/>
  <c r="B64" i="2"/>
  <c r="C64" i="2"/>
  <c r="D64" i="2"/>
  <c r="E64" i="2"/>
  <c r="F64" i="2"/>
  <c r="G64" i="2"/>
  <c r="H64" i="2"/>
  <c r="I64" i="2"/>
  <c r="J64" i="2"/>
  <c r="K64" i="2"/>
  <c r="L64" i="2"/>
  <c r="M64" i="2"/>
  <c r="B65" i="2"/>
  <c r="C65" i="2"/>
  <c r="D65" i="2"/>
  <c r="E65" i="2"/>
  <c r="F65" i="2"/>
  <c r="G65" i="2"/>
  <c r="H65" i="2"/>
  <c r="I65" i="2"/>
  <c r="J65" i="2"/>
  <c r="K65" i="2"/>
  <c r="L65" i="2"/>
  <c r="M65" i="2"/>
  <c r="B66" i="2"/>
  <c r="C66" i="2"/>
  <c r="D66" i="2"/>
  <c r="E66" i="2"/>
  <c r="F66" i="2"/>
  <c r="G66" i="2"/>
  <c r="H66" i="2"/>
  <c r="I66" i="2"/>
  <c r="J66" i="2"/>
  <c r="K66" i="2"/>
  <c r="L66" i="2"/>
  <c r="M66" i="2"/>
  <c r="B67" i="2"/>
  <c r="C67" i="2"/>
  <c r="D67" i="2"/>
  <c r="E67" i="2"/>
  <c r="F67" i="2"/>
  <c r="G67" i="2"/>
  <c r="H67" i="2"/>
  <c r="I67" i="2"/>
  <c r="J67" i="2"/>
  <c r="K67" i="2"/>
  <c r="L67" i="2"/>
  <c r="M67" i="2"/>
  <c r="B68" i="2"/>
  <c r="C68" i="2"/>
  <c r="D68" i="2"/>
  <c r="E68" i="2"/>
  <c r="F68" i="2"/>
  <c r="G68" i="2"/>
  <c r="H68" i="2"/>
  <c r="I68" i="2"/>
  <c r="J68" i="2"/>
  <c r="K68" i="2"/>
  <c r="L68" i="2"/>
  <c r="M68" i="2"/>
  <c r="B69" i="2"/>
  <c r="C69" i="2"/>
  <c r="D69" i="2"/>
  <c r="E69" i="2"/>
  <c r="F69" i="2"/>
  <c r="G69" i="2"/>
  <c r="H69" i="2"/>
  <c r="I69" i="2"/>
  <c r="J69" i="2"/>
  <c r="K69" i="2"/>
  <c r="L69" i="2"/>
  <c r="M69" i="2"/>
  <c r="B70" i="2"/>
  <c r="C70" i="2"/>
  <c r="D70" i="2"/>
  <c r="E70" i="2"/>
  <c r="F70" i="2"/>
  <c r="G70" i="2"/>
  <c r="H70" i="2"/>
  <c r="I70" i="2"/>
  <c r="J70" i="2"/>
  <c r="K70" i="2"/>
  <c r="L70" i="2"/>
  <c r="M70" i="2"/>
  <c r="B71" i="2"/>
  <c r="C71" i="2"/>
  <c r="D71" i="2"/>
  <c r="E71" i="2"/>
  <c r="F71" i="2"/>
  <c r="G71" i="2"/>
  <c r="H71" i="2"/>
  <c r="I71" i="2"/>
  <c r="J71" i="2"/>
  <c r="K71" i="2"/>
  <c r="L71" i="2"/>
  <c r="M71" i="2"/>
  <c r="B72" i="2"/>
  <c r="C72" i="2"/>
  <c r="D72" i="2"/>
  <c r="E72" i="2"/>
  <c r="F72" i="2"/>
  <c r="G72" i="2"/>
  <c r="H72" i="2"/>
  <c r="I72" i="2"/>
  <c r="J72" i="2"/>
  <c r="K72" i="2"/>
  <c r="L72" i="2"/>
  <c r="M72" i="2"/>
  <c r="B73" i="2"/>
  <c r="C73" i="2"/>
  <c r="D73" i="2"/>
  <c r="E73" i="2"/>
  <c r="F73" i="2"/>
  <c r="G73" i="2"/>
  <c r="H73" i="2"/>
  <c r="I73" i="2"/>
  <c r="J73" i="2"/>
  <c r="K73" i="2"/>
  <c r="L73" i="2"/>
  <c r="M73" i="2"/>
  <c r="B74" i="2"/>
  <c r="C74" i="2"/>
  <c r="D74" i="2"/>
  <c r="E74" i="2"/>
  <c r="F74" i="2"/>
  <c r="G74" i="2"/>
  <c r="H74" i="2"/>
  <c r="I74" i="2"/>
  <c r="J74" i="2"/>
  <c r="K74" i="2"/>
  <c r="L74" i="2"/>
  <c r="M74" i="2"/>
  <c r="B75" i="2"/>
  <c r="C75" i="2"/>
  <c r="D75" i="2"/>
  <c r="E75" i="2"/>
  <c r="F75" i="2"/>
  <c r="G75" i="2"/>
  <c r="H75" i="2"/>
  <c r="I75" i="2"/>
  <c r="J75" i="2"/>
  <c r="K75" i="2"/>
  <c r="L75" i="2"/>
  <c r="M75" i="2"/>
  <c r="B76" i="2"/>
  <c r="C76" i="2"/>
  <c r="D76" i="2"/>
  <c r="E76" i="2"/>
  <c r="F76" i="2"/>
  <c r="G76" i="2"/>
  <c r="H76" i="2"/>
  <c r="I76" i="2"/>
  <c r="J76" i="2"/>
  <c r="K76" i="2"/>
  <c r="L76" i="2"/>
  <c r="M76" i="2"/>
  <c r="B77" i="2"/>
  <c r="C77" i="2"/>
  <c r="D77" i="2"/>
  <c r="E77" i="2"/>
  <c r="F77" i="2"/>
  <c r="G77" i="2"/>
  <c r="H77" i="2"/>
  <c r="I77" i="2"/>
  <c r="J77" i="2"/>
  <c r="K77" i="2"/>
  <c r="L77" i="2"/>
  <c r="M77" i="2"/>
  <c r="B78" i="2"/>
  <c r="C78" i="2"/>
  <c r="D78" i="2"/>
  <c r="E78" i="2"/>
  <c r="F78" i="2"/>
  <c r="G78" i="2"/>
  <c r="H78" i="2"/>
  <c r="I78" i="2"/>
  <c r="J78" i="2"/>
  <c r="K78" i="2"/>
  <c r="L78" i="2"/>
  <c r="M78" i="2"/>
  <c r="B79" i="2"/>
  <c r="C79" i="2"/>
  <c r="D79" i="2"/>
  <c r="E79" i="2"/>
  <c r="F79" i="2"/>
  <c r="G79" i="2"/>
  <c r="H79" i="2"/>
  <c r="I79" i="2"/>
  <c r="J79" i="2"/>
  <c r="K79" i="2"/>
  <c r="L79" i="2"/>
  <c r="M79" i="2"/>
  <c r="B80" i="2"/>
  <c r="C80" i="2"/>
  <c r="D80" i="2"/>
  <c r="E80" i="2"/>
  <c r="F80" i="2"/>
  <c r="G80" i="2"/>
  <c r="H80" i="2"/>
  <c r="I80" i="2"/>
  <c r="J80" i="2"/>
  <c r="K80" i="2"/>
  <c r="L80" i="2"/>
  <c r="M80" i="2"/>
  <c r="B81" i="2"/>
  <c r="C81" i="2"/>
  <c r="D81" i="2"/>
  <c r="E81" i="2"/>
  <c r="F81" i="2"/>
  <c r="G81" i="2"/>
  <c r="H81" i="2"/>
  <c r="I81" i="2"/>
  <c r="J81" i="2"/>
  <c r="K81" i="2"/>
  <c r="L81" i="2"/>
  <c r="M81" i="2"/>
  <c r="B82" i="2"/>
  <c r="C82" i="2"/>
  <c r="D82" i="2"/>
  <c r="E82" i="2"/>
  <c r="F82" i="2"/>
  <c r="G82" i="2"/>
  <c r="H82" i="2"/>
  <c r="I82" i="2"/>
  <c r="J82" i="2"/>
  <c r="K82" i="2"/>
  <c r="L82" i="2"/>
  <c r="M82" i="2"/>
  <c r="B83" i="2"/>
  <c r="C83" i="2"/>
  <c r="D83" i="2"/>
  <c r="E83" i="2"/>
  <c r="F83" i="2"/>
  <c r="G83" i="2"/>
  <c r="H83" i="2"/>
  <c r="I83" i="2"/>
  <c r="J83" i="2"/>
  <c r="K83" i="2"/>
  <c r="L83" i="2"/>
  <c r="M83" i="2"/>
  <c r="B84" i="2"/>
  <c r="C84" i="2"/>
  <c r="D84" i="2"/>
  <c r="E84" i="2"/>
  <c r="F84" i="2"/>
  <c r="G84" i="2"/>
  <c r="H84" i="2"/>
  <c r="I84" i="2"/>
  <c r="J84" i="2"/>
  <c r="K84" i="2"/>
  <c r="J85" i="3" s="1"/>
  <c r="L84" i="2"/>
  <c r="M84" i="2"/>
  <c r="B85" i="2"/>
  <c r="C85" i="2"/>
  <c r="D85" i="2"/>
  <c r="E85" i="2"/>
  <c r="F85" i="2"/>
  <c r="G85" i="2"/>
  <c r="H85" i="2"/>
  <c r="I85" i="2"/>
  <c r="J85" i="2"/>
  <c r="K85" i="2"/>
  <c r="L85" i="2"/>
  <c r="M85" i="2"/>
  <c r="B86" i="2"/>
  <c r="C86" i="2"/>
  <c r="D86" i="2"/>
  <c r="E86" i="2"/>
  <c r="F86" i="2"/>
  <c r="G86" i="2"/>
  <c r="H86" i="2"/>
  <c r="I86" i="2"/>
  <c r="J86" i="2"/>
  <c r="K86" i="2"/>
  <c r="L86" i="2"/>
  <c r="M86" i="2"/>
  <c r="B87" i="2"/>
  <c r="C87" i="2"/>
  <c r="D87" i="2"/>
  <c r="E87" i="2"/>
  <c r="F87" i="2"/>
  <c r="G87" i="2"/>
  <c r="H87" i="2"/>
  <c r="I87" i="2"/>
  <c r="J87" i="2"/>
  <c r="K87" i="2"/>
  <c r="L87" i="2"/>
  <c r="M87" i="2"/>
  <c r="B88" i="2"/>
  <c r="C88" i="2"/>
  <c r="D88" i="2"/>
  <c r="E88" i="2"/>
  <c r="F88" i="2"/>
  <c r="G88" i="2"/>
  <c r="H88" i="2"/>
  <c r="I88" i="2"/>
  <c r="J88" i="2"/>
  <c r="K88" i="2"/>
  <c r="J89" i="3" s="1"/>
  <c r="L88" i="2"/>
  <c r="M88" i="2"/>
  <c r="B89" i="2"/>
  <c r="C89" i="2"/>
  <c r="D89" i="2"/>
  <c r="E89" i="2"/>
  <c r="F89" i="2"/>
  <c r="G89" i="2"/>
  <c r="H89" i="2"/>
  <c r="I89" i="2"/>
  <c r="J89" i="2"/>
  <c r="K89" i="2"/>
  <c r="L89" i="2"/>
  <c r="M89" i="2"/>
  <c r="C5" i="2"/>
  <c r="D5" i="2"/>
  <c r="E5" i="2"/>
  <c r="F5" i="2"/>
  <c r="G5" i="2"/>
  <c r="H5" i="2"/>
  <c r="I5" i="2"/>
  <c r="J5" i="2"/>
  <c r="K5" i="2"/>
  <c r="L5" i="2"/>
  <c r="M5" i="2"/>
  <c r="B5" i="2"/>
  <c r="T85" i="3" l="1"/>
  <c r="O85" i="3"/>
  <c r="J82" i="3"/>
  <c r="E82" i="3"/>
  <c r="J81" i="3"/>
  <c r="E81" i="3"/>
  <c r="J80" i="3"/>
  <c r="E80" i="3"/>
  <c r="J78" i="3"/>
  <c r="E78" i="3"/>
  <c r="J76" i="3"/>
  <c r="E76" i="3"/>
  <c r="J75" i="3"/>
  <c r="E75" i="3"/>
  <c r="J72" i="3"/>
  <c r="E72" i="3"/>
  <c r="E90" i="5"/>
  <c r="C90" i="3"/>
  <c r="H90" i="3"/>
  <c r="E88" i="5"/>
  <c r="C88" i="3"/>
  <c r="E88" i="4" s="1"/>
  <c r="H88" i="3"/>
  <c r="E87" i="5"/>
  <c r="H87" i="3"/>
  <c r="C87" i="3"/>
  <c r="E87" i="4" s="1"/>
  <c r="E84" i="5"/>
  <c r="C84" i="3"/>
  <c r="H84" i="3"/>
  <c r="E82" i="5"/>
  <c r="C82" i="3"/>
  <c r="E82" i="4" s="1"/>
  <c r="H82" i="3"/>
  <c r="E80" i="5"/>
  <c r="C80" i="3"/>
  <c r="E80" i="4" s="1"/>
  <c r="H80" i="3"/>
  <c r="E79" i="5"/>
  <c r="H79" i="3"/>
  <c r="C79" i="3"/>
  <c r="E79" i="4" s="1"/>
  <c r="E76" i="5"/>
  <c r="C76" i="3"/>
  <c r="E76" i="4" s="1"/>
  <c r="H76" i="3"/>
  <c r="E74" i="5"/>
  <c r="C74" i="3"/>
  <c r="H74" i="3"/>
  <c r="E73" i="5"/>
  <c r="H73" i="3"/>
  <c r="C73" i="3"/>
  <c r="E71" i="5"/>
  <c r="H71" i="3"/>
  <c r="C71" i="3"/>
  <c r="E68" i="5"/>
  <c r="C68" i="3"/>
  <c r="H68" i="3"/>
  <c r="E66" i="5"/>
  <c r="C66" i="3"/>
  <c r="H66" i="3"/>
  <c r="E65" i="5"/>
  <c r="H65" i="3"/>
  <c r="C65" i="3"/>
  <c r="E63" i="5"/>
  <c r="H63" i="3"/>
  <c r="C63" i="3"/>
  <c r="E61" i="5"/>
  <c r="H61" i="3"/>
  <c r="C61" i="3"/>
  <c r="E60" i="5"/>
  <c r="C60" i="3"/>
  <c r="H60" i="3"/>
  <c r="E58" i="5"/>
  <c r="C58" i="3"/>
  <c r="H58" i="3"/>
  <c r="E56" i="5"/>
  <c r="C56" i="3"/>
  <c r="E56" i="4" s="1"/>
  <c r="H56" i="3"/>
  <c r="E54" i="5"/>
  <c r="C54" i="3"/>
  <c r="E54" i="4" s="1"/>
  <c r="H54" i="3"/>
  <c r="E53" i="5"/>
  <c r="H53" i="3"/>
  <c r="C53" i="3"/>
  <c r="E51" i="5"/>
  <c r="H51" i="3"/>
  <c r="C51" i="3"/>
  <c r="E51" i="4" s="1"/>
  <c r="E48" i="5"/>
  <c r="C48" i="3"/>
  <c r="H48" i="3"/>
  <c r="E46" i="5"/>
  <c r="C46" i="3"/>
  <c r="E46" i="4" s="1"/>
  <c r="H46" i="3"/>
  <c r="E44" i="5"/>
  <c r="C44" i="3"/>
  <c r="H44" i="3"/>
  <c r="E42" i="5"/>
  <c r="C42" i="3"/>
  <c r="H42" i="3"/>
  <c r="E41" i="5"/>
  <c r="H41" i="3"/>
  <c r="C41" i="3"/>
  <c r="E40" i="5"/>
  <c r="C40" i="3"/>
  <c r="E40" i="4" s="1"/>
  <c r="H40" i="3"/>
  <c r="E38" i="5"/>
  <c r="C38" i="3"/>
  <c r="H38" i="3"/>
  <c r="E36" i="5"/>
  <c r="H36" i="3"/>
  <c r="C36" i="3"/>
  <c r="E36" i="4" s="1"/>
  <c r="E33" i="5"/>
  <c r="H33" i="3"/>
  <c r="C33" i="3"/>
  <c r="E31" i="5"/>
  <c r="H31" i="3"/>
  <c r="C31" i="3"/>
  <c r="E28" i="5"/>
  <c r="H28" i="3"/>
  <c r="C28" i="3"/>
  <c r="E25" i="5"/>
  <c r="H25" i="3"/>
  <c r="C25" i="3"/>
  <c r="E23" i="5"/>
  <c r="H23" i="3"/>
  <c r="C23" i="3"/>
  <c r="E22" i="5"/>
  <c r="C22" i="3"/>
  <c r="H22" i="3"/>
  <c r="E20" i="5"/>
  <c r="H20" i="3"/>
  <c r="C20" i="3"/>
  <c r="E15" i="5"/>
  <c r="H15" i="3"/>
  <c r="C15" i="3"/>
  <c r="E15" i="4" s="1"/>
  <c r="E13" i="5"/>
  <c r="H13" i="3"/>
  <c r="C13" i="3"/>
  <c r="E11" i="5"/>
  <c r="H11" i="3"/>
  <c r="C11" i="3"/>
  <c r="E9" i="5"/>
  <c r="H9" i="3"/>
  <c r="C9" i="3"/>
  <c r="C6" i="5"/>
  <c r="I6" i="3"/>
  <c r="D6" i="3"/>
  <c r="J90" i="3"/>
  <c r="E90" i="3"/>
  <c r="J88" i="3"/>
  <c r="E88" i="3"/>
  <c r="J87" i="3"/>
  <c r="E87" i="3"/>
  <c r="J86" i="3"/>
  <c r="E86" i="3"/>
  <c r="J84" i="3"/>
  <c r="E84" i="3"/>
  <c r="J83" i="3"/>
  <c r="E83" i="3"/>
  <c r="J79" i="3"/>
  <c r="E79" i="3"/>
  <c r="D6" i="5"/>
  <c r="B6" i="5"/>
  <c r="G6" i="3"/>
  <c r="B6" i="3"/>
  <c r="E89" i="5"/>
  <c r="H89" i="3"/>
  <c r="C89" i="3"/>
  <c r="E89" i="4" s="1"/>
  <c r="E86" i="5"/>
  <c r="H86" i="3"/>
  <c r="C86" i="3"/>
  <c r="E86" i="4" s="1"/>
  <c r="E85" i="5"/>
  <c r="H85" i="3"/>
  <c r="C85" i="3"/>
  <c r="E85" i="4" s="1"/>
  <c r="E83" i="5"/>
  <c r="H83" i="3"/>
  <c r="C83" i="3"/>
  <c r="E83" i="4" s="1"/>
  <c r="E81" i="5"/>
  <c r="H81" i="3"/>
  <c r="C81" i="3"/>
  <c r="E81" i="4" s="1"/>
  <c r="E78" i="5"/>
  <c r="C78" i="3"/>
  <c r="E78" i="4" s="1"/>
  <c r="H78" i="3"/>
  <c r="E77" i="5"/>
  <c r="H77" i="3"/>
  <c r="C77" i="3"/>
  <c r="E75" i="5"/>
  <c r="H75" i="3"/>
  <c r="C75" i="3"/>
  <c r="E75" i="4" s="1"/>
  <c r="E72" i="5"/>
  <c r="C72" i="3"/>
  <c r="E72" i="4" s="1"/>
  <c r="H72" i="3"/>
  <c r="E70" i="5"/>
  <c r="C70" i="3"/>
  <c r="H70" i="3"/>
  <c r="E69" i="5"/>
  <c r="H69" i="3"/>
  <c r="C69" i="3"/>
  <c r="E67" i="5"/>
  <c r="H67" i="3"/>
  <c r="C67" i="3"/>
  <c r="E64" i="5"/>
  <c r="C64" i="3"/>
  <c r="H64" i="3"/>
  <c r="E62" i="5"/>
  <c r="C62" i="3"/>
  <c r="H62" i="3"/>
  <c r="E59" i="5"/>
  <c r="H59" i="3"/>
  <c r="C59" i="3"/>
  <c r="E57" i="5"/>
  <c r="H57" i="3"/>
  <c r="C57" i="3"/>
  <c r="E57" i="4" s="1"/>
  <c r="E55" i="5"/>
  <c r="H55" i="3"/>
  <c r="C55" i="3"/>
  <c r="E52" i="5"/>
  <c r="C52" i="3"/>
  <c r="E52" i="4" s="1"/>
  <c r="H52" i="3"/>
  <c r="E50" i="5"/>
  <c r="C50" i="3"/>
  <c r="H50" i="3"/>
  <c r="E49" i="5"/>
  <c r="H49" i="3"/>
  <c r="C49" i="3"/>
  <c r="E47" i="5"/>
  <c r="H47" i="3"/>
  <c r="C47" i="3"/>
  <c r="E47" i="4" s="1"/>
  <c r="E45" i="5"/>
  <c r="H45" i="3"/>
  <c r="C45" i="3"/>
  <c r="E43" i="5"/>
  <c r="H43" i="3"/>
  <c r="C43" i="3"/>
  <c r="E39" i="5"/>
  <c r="H39" i="3"/>
  <c r="C39" i="3"/>
  <c r="E37" i="5"/>
  <c r="H37" i="3"/>
  <c r="C37" i="3"/>
  <c r="E35" i="5"/>
  <c r="H35" i="3"/>
  <c r="C35" i="3"/>
  <c r="E34" i="5"/>
  <c r="C34" i="3"/>
  <c r="H34" i="3"/>
  <c r="E32" i="5"/>
  <c r="H32" i="3"/>
  <c r="C32" i="3"/>
  <c r="E30" i="5"/>
  <c r="C30" i="3"/>
  <c r="H30" i="3"/>
  <c r="E29" i="5"/>
  <c r="H29" i="3"/>
  <c r="C29" i="3"/>
  <c r="E27" i="5"/>
  <c r="H27" i="3"/>
  <c r="C27" i="3"/>
  <c r="E26" i="5"/>
  <c r="C26" i="3"/>
  <c r="H26" i="3"/>
  <c r="E24" i="5"/>
  <c r="H24" i="3"/>
  <c r="C24" i="3"/>
  <c r="E21" i="5"/>
  <c r="H21" i="3"/>
  <c r="C21" i="3"/>
  <c r="E19" i="5"/>
  <c r="H19" i="3"/>
  <c r="C19" i="3"/>
  <c r="E18" i="5"/>
  <c r="C18" i="3"/>
  <c r="H18" i="3"/>
  <c r="E17" i="5"/>
  <c r="H17" i="3"/>
  <c r="C17" i="3"/>
  <c r="E17" i="4" s="1"/>
  <c r="E16" i="5"/>
  <c r="C16" i="3"/>
  <c r="H16" i="3"/>
  <c r="E14" i="5"/>
  <c r="C14" i="3"/>
  <c r="H14" i="3"/>
  <c r="E12" i="5"/>
  <c r="C12" i="3"/>
  <c r="H12" i="3"/>
  <c r="E10" i="5"/>
  <c r="C10" i="3"/>
  <c r="H10" i="3"/>
  <c r="E8" i="5"/>
  <c r="C8" i="3"/>
  <c r="H8" i="3"/>
  <c r="E7" i="5"/>
  <c r="H7" i="3"/>
  <c r="C7" i="3"/>
  <c r="E6" i="5"/>
  <c r="C6" i="3"/>
  <c r="H6" i="3"/>
  <c r="C90" i="5"/>
  <c r="I90" i="3"/>
  <c r="D90" i="3"/>
  <c r="C90" i="4" s="1"/>
  <c r="C89" i="5"/>
  <c r="D89" i="3"/>
  <c r="C89" i="4" s="1"/>
  <c r="I89" i="3"/>
  <c r="C88" i="5"/>
  <c r="D88" i="3"/>
  <c r="C88" i="4" s="1"/>
  <c r="I88" i="3"/>
  <c r="C87" i="5"/>
  <c r="D87" i="3"/>
  <c r="C87" i="4" s="1"/>
  <c r="I87" i="3"/>
  <c r="C86" i="5"/>
  <c r="D86" i="3"/>
  <c r="C86" i="4" s="1"/>
  <c r="I86" i="3"/>
  <c r="C85" i="5"/>
  <c r="D85" i="3"/>
  <c r="C85" i="4" s="1"/>
  <c r="I85" i="3"/>
  <c r="C84" i="5"/>
  <c r="D84" i="3"/>
  <c r="C84" i="4" s="1"/>
  <c r="I84" i="3"/>
  <c r="C83" i="5"/>
  <c r="D83" i="3"/>
  <c r="C83" i="4" s="1"/>
  <c r="I83" i="3"/>
  <c r="C82" i="5"/>
  <c r="D82" i="3"/>
  <c r="C82" i="4" s="1"/>
  <c r="I82" i="3"/>
  <c r="C81" i="5"/>
  <c r="D81" i="3"/>
  <c r="C81" i="4" s="1"/>
  <c r="I81" i="3"/>
  <c r="C80" i="5"/>
  <c r="D80" i="3"/>
  <c r="C80" i="4" s="1"/>
  <c r="I80" i="3"/>
  <c r="C79" i="5"/>
  <c r="D79" i="3"/>
  <c r="C79" i="4" s="1"/>
  <c r="I79" i="3"/>
  <c r="C78" i="5"/>
  <c r="D78" i="3"/>
  <c r="C78" i="4" s="1"/>
  <c r="I78" i="3"/>
  <c r="C77" i="5"/>
  <c r="D77" i="3"/>
  <c r="I77" i="3"/>
  <c r="C76" i="5"/>
  <c r="D76" i="3"/>
  <c r="C76" i="4" s="1"/>
  <c r="I76" i="3"/>
  <c r="C75" i="5"/>
  <c r="D75" i="3"/>
  <c r="C75" i="4" s="1"/>
  <c r="I75" i="3"/>
  <c r="C74" i="5"/>
  <c r="D74" i="3"/>
  <c r="I74" i="3"/>
  <c r="C73" i="5"/>
  <c r="D73" i="3"/>
  <c r="I73" i="3"/>
  <c r="C72" i="5"/>
  <c r="D72" i="3"/>
  <c r="C72" i="4" s="1"/>
  <c r="I72" i="3"/>
  <c r="C71" i="5"/>
  <c r="D71" i="3"/>
  <c r="I71" i="3"/>
  <c r="C70" i="5"/>
  <c r="D70" i="3"/>
  <c r="I70" i="3"/>
  <c r="C69" i="5"/>
  <c r="D69" i="3"/>
  <c r="I69" i="3"/>
  <c r="C68" i="5"/>
  <c r="D68" i="3"/>
  <c r="I68" i="3"/>
  <c r="C67" i="5"/>
  <c r="D67" i="3"/>
  <c r="I67" i="3"/>
  <c r="C66" i="5"/>
  <c r="D66" i="3"/>
  <c r="I66" i="3"/>
  <c r="C65" i="5"/>
  <c r="D65" i="3"/>
  <c r="I65" i="3"/>
  <c r="C64" i="5"/>
  <c r="D64" i="3"/>
  <c r="I64" i="3"/>
  <c r="C63" i="5"/>
  <c r="D63" i="3"/>
  <c r="I63" i="3"/>
  <c r="C62" i="5"/>
  <c r="D62" i="3"/>
  <c r="I62" i="3"/>
  <c r="C61" i="5"/>
  <c r="D61" i="3"/>
  <c r="I61" i="3"/>
  <c r="C60" i="5"/>
  <c r="D60" i="3"/>
  <c r="I60" i="3"/>
  <c r="C59" i="5"/>
  <c r="D59" i="3"/>
  <c r="I59" i="3"/>
  <c r="C58" i="5"/>
  <c r="D58" i="3"/>
  <c r="I58" i="3"/>
  <c r="C57" i="5"/>
  <c r="I57" i="3"/>
  <c r="C56" i="5"/>
  <c r="I56" i="3"/>
  <c r="C55" i="5"/>
  <c r="D55" i="3"/>
  <c r="I55" i="3"/>
  <c r="C54" i="5"/>
  <c r="I54" i="3"/>
  <c r="C53" i="5"/>
  <c r="I53" i="3"/>
  <c r="D53" i="3"/>
  <c r="C52" i="5"/>
  <c r="I52" i="3"/>
  <c r="C51" i="5"/>
  <c r="I51" i="3"/>
  <c r="C50" i="5"/>
  <c r="I50" i="3"/>
  <c r="D50" i="3"/>
  <c r="C49" i="5"/>
  <c r="I49" i="3"/>
  <c r="D49" i="3"/>
  <c r="C48" i="5"/>
  <c r="I48" i="3"/>
  <c r="D48" i="3"/>
  <c r="C48" i="4" s="1"/>
  <c r="C47" i="5"/>
  <c r="I47" i="3"/>
  <c r="C46" i="5"/>
  <c r="I46" i="3"/>
  <c r="C45" i="5"/>
  <c r="I45" i="3"/>
  <c r="D45" i="3"/>
  <c r="C44" i="5"/>
  <c r="D44" i="3"/>
  <c r="I44" i="3"/>
  <c r="C43" i="5"/>
  <c r="I43" i="3"/>
  <c r="D43" i="3"/>
  <c r="C42" i="5"/>
  <c r="I42" i="3"/>
  <c r="D42" i="3"/>
  <c r="C41" i="5"/>
  <c r="I41" i="3"/>
  <c r="D41" i="3"/>
  <c r="C41" i="4" s="1"/>
  <c r="C40" i="5"/>
  <c r="I40" i="3"/>
  <c r="C39" i="5"/>
  <c r="D39" i="3"/>
  <c r="I39" i="3"/>
  <c r="C38" i="5"/>
  <c r="D38" i="3"/>
  <c r="I38" i="3"/>
  <c r="C37" i="5"/>
  <c r="D37" i="3"/>
  <c r="I37" i="3"/>
  <c r="C36" i="5"/>
  <c r="I36" i="3"/>
  <c r="C35" i="5"/>
  <c r="I35" i="3"/>
  <c r="D35" i="3"/>
  <c r="C34" i="5"/>
  <c r="I34" i="3"/>
  <c r="D34" i="3"/>
  <c r="C33" i="5"/>
  <c r="I33" i="3"/>
  <c r="D33" i="3"/>
  <c r="C32" i="5"/>
  <c r="I32" i="3"/>
  <c r="D32" i="3"/>
  <c r="C31" i="5"/>
  <c r="I31" i="3"/>
  <c r="D31" i="3"/>
  <c r="C31" i="4" s="1"/>
  <c r="C30" i="5"/>
  <c r="I30" i="3"/>
  <c r="D30" i="3"/>
  <c r="C29" i="5"/>
  <c r="I29" i="3"/>
  <c r="D29" i="3"/>
  <c r="C28" i="5"/>
  <c r="I28" i="3"/>
  <c r="D28" i="3"/>
  <c r="C27" i="5"/>
  <c r="I27" i="3"/>
  <c r="D27" i="3"/>
  <c r="C27" i="4" s="1"/>
  <c r="C26" i="5"/>
  <c r="I26" i="3"/>
  <c r="D26" i="3"/>
  <c r="C25" i="5"/>
  <c r="I25" i="3"/>
  <c r="D25" i="3"/>
  <c r="C24" i="5"/>
  <c r="D24" i="3"/>
  <c r="C24" i="4" s="1"/>
  <c r="I24" i="3"/>
  <c r="C23" i="5"/>
  <c r="I23" i="3"/>
  <c r="D23" i="3"/>
  <c r="C22" i="5"/>
  <c r="I22" i="3"/>
  <c r="D22" i="3"/>
  <c r="C21" i="5"/>
  <c r="I21" i="3"/>
  <c r="D21" i="3"/>
  <c r="C20" i="5"/>
  <c r="I20" i="3"/>
  <c r="D20" i="3"/>
  <c r="C20" i="4" s="1"/>
  <c r="C19" i="5"/>
  <c r="I19" i="3"/>
  <c r="D19" i="3"/>
  <c r="C18" i="5"/>
  <c r="I18" i="3"/>
  <c r="D18" i="3"/>
  <c r="C18" i="4" s="1"/>
  <c r="C17" i="5"/>
  <c r="I17" i="3"/>
  <c r="C16" i="5"/>
  <c r="D16" i="3"/>
  <c r="C16" i="4" s="1"/>
  <c r="I16" i="3"/>
  <c r="C15" i="5"/>
  <c r="I15" i="3"/>
  <c r="C14" i="5"/>
  <c r="I14" i="3"/>
  <c r="D14" i="3"/>
  <c r="C13" i="5"/>
  <c r="I13" i="3"/>
  <c r="D13" i="3"/>
  <c r="C13" i="4" s="1"/>
  <c r="C12" i="5"/>
  <c r="I12" i="3"/>
  <c r="D12" i="3"/>
  <c r="C12" i="4" s="1"/>
  <c r="C11" i="5"/>
  <c r="I11" i="3"/>
  <c r="D11" i="3"/>
  <c r="C10" i="5"/>
  <c r="I10" i="3"/>
  <c r="D10" i="3"/>
  <c r="C10" i="4" s="1"/>
  <c r="C9" i="5"/>
  <c r="I9" i="3"/>
  <c r="D9" i="3"/>
  <c r="C8" i="5"/>
  <c r="D8" i="3"/>
  <c r="I8" i="3"/>
  <c r="C7" i="5"/>
  <c r="I7" i="3"/>
  <c r="D7" i="3"/>
  <c r="T89" i="3"/>
  <c r="O89" i="3"/>
  <c r="J77" i="3"/>
  <c r="E77" i="3"/>
  <c r="J69" i="3"/>
  <c r="E69" i="3"/>
  <c r="J67" i="3"/>
  <c r="E67" i="3"/>
  <c r="J65" i="3"/>
  <c r="E65" i="3"/>
  <c r="J64" i="3"/>
  <c r="E64" i="3"/>
  <c r="J59" i="3"/>
  <c r="E59" i="3"/>
  <c r="J58" i="3"/>
  <c r="E58" i="3"/>
  <c r="T57" i="3"/>
  <c r="O57" i="3"/>
  <c r="J55" i="3"/>
  <c r="E55" i="3"/>
  <c r="T54" i="3"/>
  <c r="O54" i="3"/>
  <c r="T52" i="3"/>
  <c r="O52" i="3"/>
  <c r="J50" i="3"/>
  <c r="E50" i="3"/>
  <c r="J48" i="3"/>
  <c r="E48" i="3"/>
  <c r="T47" i="3"/>
  <c r="O47" i="3"/>
  <c r="J44" i="3"/>
  <c r="E44" i="3"/>
  <c r="J42" i="3"/>
  <c r="E42" i="3"/>
  <c r="J41" i="3"/>
  <c r="E41" i="3"/>
  <c r="J39" i="3"/>
  <c r="E39" i="3"/>
  <c r="T36" i="3"/>
  <c r="O36" i="3"/>
  <c r="J33" i="3"/>
  <c r="E33" i="3"/>
  <c r="J31" i="3"/>
  <c r="E31" i="3"/>
  <c r="J29" i="3"/>
  <c r="E29" i="3"/>
  <c r="J27" i="3"/>
  <c r="E27" i="3"/>
  <c r="J26" i="3"/>
  <c r="E26" i="3"/>
  <c r="J24" i="3"/>
  <c r="E24" i="3"/>
  <c r="J22" i="3"/>
  <c r="E22" i="3"/>
  <c r="J20" i="3"/>
  <c r="E20" i="3"/>
  <c r="T15" i="3"/>
  <c r="O15" i="3"/>
  <c r="J13" i="3"/>
  <c r="E13" i="3"/>
  <c r="J11" i="3"/>
  <c r="E11" i="3"/>
  <c r="J10" i="3"/>
  <c r="E10" i="3"/>
  <c r="J8" i="3"/>
  <c r="E8" i="3"/>
  <c r="J7" i="3"/>
  <c r="E7" i="3"/>
  <c r="J74" i="3"/>
  <c r="E74" i="3"/>
  <c r="J73" i="3"/>
  <c r="E73" i="3"/>
  <c r="J71" i="3"/>
  <c r="E71" i="3"/>
  <c r="J70" i="3"/>
  <c r="E70" i="3"/>
  <c r="J68" i="3"/>
  <c r="E68" i="3"/>
  <c r="J66" i="3"/>
  <c r="E66" i="3"/>
  <c r="J63" i="3"/>
  <c r="E63" i="3"/>
  <c r="J62" i="3"/>
  <c r="E62" i="3"/>
  <c r="J61" i="3"/>
  <c r="E61" i="3"/>
  <c r="J60" i="3"/>
  <c r="E60" i="3"/>
  <c r="T56" i="3"/>
  <c r="O56" i="3"/>
  <c r="J53" i="3"/>
  <c r="E53" i="3"/>
  <c r="T51" i="3"/>
  <c r="O51" i="3"/>
  <c r="J49" i="3"/>
  <c r="E49" i="3"/>
  <c r="T46" i="3"/>
  <c r="O46" i="3"/>
  <c r="J45" i="3"/>
  <c r="E45" i="3"/>
  <c r="J43" i="3"/>
  <c r="E43" i="3"/>
  <c r="T40" i="3"/>
  <c r="O40" i="3"/>
  <c r="J38" i="3"/>
  <c r="E38" i="3"/>
  <c r="J37" i="3"/>
  <c r="E37" i="3"/>
  <c r="J35" i="3"/>
  <c r="E35" i="3"/>
  <c r="J34" i="3"/>
  <c r="E34" i="3"/>
  <c r="J32" i="3"/>
  <c r="E32" i="3"/>
  <c r="J30" i="3"/>
  <c r="E30" i="3"/>
  <c r="J28" i="3"/>
  <c r="E28" i="3"/>
  <c r="J25" i="3"/>
  <c r="E25" i="3"/>
  <c r="J23" i="3"/>
  <c r="E23" i="3"/>
  <c r="J21" i="3"/>
  <c r="E21" i="3"/>
  <c r="J19" i="3"/>
  <c r="E19" i="3"/>
  <c r="J18" i="3"/>
  <c r="E18" i="3"/>
  <c r="T17" i="3"/>
  <c r="O17" i="3"/>
  <c r="J16" i="3"/>
  <c r="E16" i="3"/>
  <c r="J14" i="3"/>
  <c r="E14" i="3"/>
  <c r="J12" i="3"/>
  <c r="E12" i="3"/>
  <c r="J9" i="3"/>
  <c r="E9" i="3"/>
  <c r="J6" i="3"/>
  <c r="E6" i="3"/>
  <c r="D90" i="5"/>
  <c r="B90" i="5"/>
  <c r="B90" i="3"/>
  <c r="G90" i="3"/>
  <c r="D89" i="5"/>
  <c r="B89" i="5"/>
  <c r="G89" i="3"/>
  <c r="B89" i="3"/>
  <c r="D88" i="5"/>
  <c r="B88" i="5"/>
  <c r="G88" i="3"/>
  <c r="B88" i="3"/>
  <c r="D87" i="5"/>
  <c r="B87" i="5"/>
  <c r="G87" i="3"/>
  <c r="B87" i="3"/>
  <c r="D86" i="5"/>
  <c r="B86" i="5"/>
  <c r="G86" i="3"/>
  <c r="B86" i="3"/>
  <c r="D85" i="5"/>
  <c r="B85" i="5"/>
  <c r="G85" i="3"/>
  <c r="B85" i="3"/>
  <c r="D84" i="5"/>
  <c r="B84" i="5"/>
  <c r="G84" i="3"/>
  <c r="B84" i="3"/>
  <c r="D83" i="5"/>
  <c r="B83" i="5"/>
  <c r="G83" i="3"/>
  <c r="B83" i="3"/>
  <c r="D82" i="5"/>
  <c r="B82" i="5"/>
  <c r="G82" i="3"/>
  <c r="B82" i="3"/>
  <c r="D81" i="5"/>
  <c r="B81" i="5"/>
  <c r="G81" i="3"/>
  <c r="B81" i="3"/>
  <c r="D80" i="5"/>
  <c r="B80" i="5"/>
  <c r="G80" i="3"/>
  <c r="B80" i="3"/>
  <c r="D79" i="5"/>
  <c r="B79" i="5"/>
  <c r="G79" i="3"/>
  <c r="B79" i="3"/>
  <c r="D78" i="5"/>
  <c r="B78" i="5"/>
  <c r="G78" i="3"/>
  <c r="B78" i="3"/>
  <c r="D77" i="5"/>
  <c r="B77" i="5"/>
  <c r="G77" i="3"/>
  <c r="B77" i="3"/>
  <c r="D76" i="5"/>
  <c r="B76" i="5"/>
  <c r="G76" i="3"/>
  <c r="B76" i="3"/>
  <c r="D75" i="5"/>
  <c r="B75" i="5"/>
  <c r="G75" i="3"/>
  <c r="B75" i="3"/>
  <c r="D74" i="5"/>
  <c r="B74" i="5"/>
  <c r="G74" i="3"/>
  <c r="B74" i="3"/>
  <c r="D73" i="5"/>
  <c r="B73" i="5"/>
  <c r="G73" i="3"/>
  <c r="B73" i="3"/>
  <c r="D72" i="5"/>
  <c r="B72" i="5"/>
  <c r="G72" i="3"/>
  <c r="B72" i="3"/>
  <c r="D71" i="5"/>
  <c r="B71" i="5"/>
  <c r="G71" i="3"/>
  <c r="B71" i="3"/>
  <c r="D70" i="5"/>
  <c r="B70" i="5"/>
  <c r="G70" i="3"/>
  <c r="B70" i="3"/>
  <c r="D69" i="5"/>
  <c r="B69" i="5"/>
  <c r="G69" i="3"/>
  <c r="B69" i="3"/>
  <c r="D68" i="5"/>
  <c r="B68" i="5"/>
  <c r="G68" i="3"/>
  <c r="B68" i="3"/>
  <c r="D67" i="5"/>
  <c r="B67" i="5"/>
  <c r="G67" i="3"/>
  <c r="B67" i="3"/>
  <c r="D66" i="5"/>
  <c r="B66" i="5"/>
  <c r="G66" i="3"/>
  <c r="B66" i="3"/>
  <c r="D65" i="5"/>
  <c r="B65" i="5"/>
  <c r="G65" i="3"/>
  <c r="B65" i="3"/>
  <c r="D64" i="5"/>
  <c r="B64" i="5"/>
  <c r="G64" i="3"/>
  <c r="B64" i="3"/>
  <c r="D63" i="5"/>
  <c r="B63" i="5"/>
  <c r="G63" i="3"/>
  <c r="B63" i="3"/>
  <c r="D62" i="5"/>
  <c r="B62" i="5"/>
  <c r="G62" i="3"/>
  <c r="B62" i="3"/>
  <c r="D61" i="5"/>
  <c r="B61" i="5"/>
  <c r="G61" i="3"/>
  <c r="B61" i="3"/>
  <c r="D60" i="5"/>
  <c r="B60" i="5"/>
  <c r="G60" i="3"/>
  <c r="B60" i="3"/>
  <c r="D59" i="5"/>
  <c r="B59" i="5"/>
  <c r="G59" i="3"/>
  <c r="B59" i="3"/>
  <c r="D58" i="5"/>
  <c r="B58" i="5"/>
  <c r="G58" i="3"/>
  <c r="B58" i="3"/>
  <c r="D57" i="5"/>
  <c r="B57" i="5"/>
  <c r="G57" i="3"/>
  <c r="B57" i="3"/>
  <c r="D56" i="5"/>
  <c r="B56" i="5"/>
  <c r="G56" i="3"/>
  <c r="B56" i="3"/>
  <c r="D55" i="5"/>
  <c r="B55" i="5"/>
  <c r="G55" i="3"/>
  <c r="B55" i="3"/>
  <c r="D54" i="5"/>
  <c r="B54" i="5"/>
  <c r="G54" i="3"/>
  <c r="B54" i="3"/>
  <c r="D53" i="5"/>
  <c r="B53" i="5"/>
  <c r="G53" i="3"/>
  <c r="B53" i="3"/>
  <c r="D52" i="5"/>
  <c r="B52" i="5"/>
  <c r="G52" i="3"/>
  <c r="B52" i="3"/>
  <c r="D51" i="5"/>
  <c r="B51" i="5"/>
  <c r="G51" i="3"/>
  <c r="B51" i="3"/>
  <c r="D50" i="5"/>
  <c r="B50" i="5"/>
  <c r="G50" i="3"/>
  <c r="B50" i="3"/>
  <c r="D49" i="5"/>
  <c r="B49" i="5"/>
  <c r="G49" i="3"/>
  <c r="B49" i="3"/>
  <c r="D48" i="5"/>
  <c r="B48" i="5"/>
  <c r="G48" i="3"/>
  <c r="B48" i="3"/>
  <c r="D47" i="5"/>
  <c r="B47" i="5"/>
  <c r="G47" i="3"/>
  <c r="B47" i="3"/>
  <c r="D46" i="5"/>
  <c r="B46" i="5"/>
  <c r="G46" i="3"/>
  <c r="B46" i="3"/>
  <c r="D45" i="5"/>
  <c r="B45" i="5"/>
  <c r="G45" i="3"/>
  <c r="B45" i="3"/>
  <c r="D44" i="5"/>
  <c r="B44" i="5"/>
  <c r="G44" i="3"/>
  <c r="B44" i="3"/>
  <c r="D43" i="5"/>
  <c r="B43" i="5"/>
  <c r="G43" i="3"/>
  <c r="B43" i="3"/>
  <c r="D42" i="5"/>
  <c r="B42" i="5"/>
  <c r="G42" i="3"/>
  <c r="B42" i="3"/>
  <c r="D41" i="5"/>
  <c r="B41" i="5"/>
  <c r="G41" i="3"/>
  <c r="B41" i="3"/>
  <c r="D40" i="5"/>
  <c r="B40" i="5"/>
  <c r="G40" i="3"/>
  <c r="B40" i="3"/>
  <c r="D39" i="5"/>
  <c r="B39" i="5"/>
  <c r="G39" i="3"/>
  <c r="B39" i="3"/>
  <c r="D38" i="5"/>
  <c r="B38" i="5"/>
  <c r="G38" i="3"/>
  <c r="B38" i="3"/>
  <c r="D37" i="5"/>
  <c r="B37" i="5"/>
  <c r="G37" i="3"/>
  <c r="B37" i="3"/>
  <c r="D36" i="5"/>
  <c r="B36" i="5"/>
  <c r="G36" i="3"/>
  <c r="B36" i="3"/>
  <c r="D35" i="5"/>
  <c r="B35" i="5"/>
  <c r="G35" i="3"/>
  <c r="B35" i="3"/>
  <c r="D34" i="5"/>
  <c r="B34" i="5"/>
  <c r="G34" i="3"/>
  <c r="B34" i="3"/>
  <c r="D33" i="5"/>
  <c r="B33" i="5"/>
  <c r="G33" i="3"/>
  <c r="B33" i="3"/>
  <c r="D32" i="5"/>
  <c r="B32" i="5"/>
  <c r="G32" i="3"/>
  <c r="B32" i="3"/>
  <c r="D31" i="5"/>
  <c r="B31" i="5"/>
  <c r="G31" i="3"/>
  <c r="B31" i="3"/>
  <c r="D30" i="5"/>
  <c r="B30" i="5"/>
  <c r="G30" i="3"/>
  <c r="B30" i="3"/>
  <c r="D29" i="5"/>
  <c r="B29" i="5"/>
  <c r="G29" i="3"/>
  <c r="B29" i="3"/>
  <c r="D28" i="5"/>
  <c r="B28" i="5"/>
  <c r="G28" i="3"/>
  <c r="B28" i="3"/>
  <c r="D27" i="5"/>
  <c r="B27" i="5"/>
  <c r="G27" i="3"/>
  <c r="B27" i="3"/>
  <c r="D26" i="5"/>
  <c r="B26" i="5"/>
  <c r="G26" i="3"/>
  <c r="B26" i="3"/>
  <c r="D25" i="5"/>
  <c r="B25" i="5"/>
  <c r="G25" i="3"/>
  <c r="B25" i="3"/>
  <c r="D24" i="5"/>
  <c r="B24" i="5"/>
  <c r="G24" i="3"/>
  <c r="B24" i="3"/>
  <c r="D23" i="5"/>
  <c r="B23" i="5"/>
  <c r="G23" i="3"/>
  <c r="B23" i="3"/>
  <c r="D22" i="5"/>
  <c r="B22" i="5"/>
  <c r="G22" i="3"/>
  <c r="B22" i="3"/>
  <c r="D21" i="5"/>
  <c r="B21" i="5"/>
  <c r="G21" i="3"/>
  <c r="B21" i="3"/>
  <c r="D20" i="5"/>
  <c r="B20" i="5"/>
  <c r="G20" i="3"/>
  <c r="B20" i="3"/>
  <c r="D19" i="5"/>
  <c r="B19" i="5"/>
  <c r="G19" i="3"/>
  <c r="B19" i="3"/>
  <c r="D18" i="5"/>
  <c r="B18" i="5"/>
  <c r="G18" i="3"/>
  <c r="B18" i="3"/>
  <c r="D17" i="5"/>
  <c r="B17" i="5"/>
  <c r="G17" i="3"/>
  <c r="B17" i="3"/>
  <c r="D16" i="5"/>
  <c r="B16" i="5"/>
  <c r="G16" i="3"/>
  <c r="B16" i="3"/>
  <c r="D15" i="5"/>
  <c r="B15" i="5"/>
  <c r="G15" i="3"/>
  <c r="B15" i="3"/>
  <c r="D14" i="5"/>
  <c r="B14" i="5"/>
  <c r="G14" i="3"/>
  <c r="B14" i="3"/>
  <c r="D13" i="5"/>
  <c r="B13" i="5"/>
  <c r="G13" i="3"/>
  <c r="B13" i="3"/>
  <c r="D12" i="5"/>
  <c r="B12" i="5"/>
  <c r="G12" i="3"/>
  <c r="B12" i="3"/>
  <c r="D11" i="5"/>
  <c r="B11" i="5"/>
  <c r="G11" i="3"/>
  <c r="B11" i="3"/>
  <c r="D10" i="5"/>
  <c r="B10" i="5"/>
  <c r="G10" i="3"/>
  <c r="B10" i="3"/>
  <c r="D9" i="5"/>
  <c r="B9" i="5"/>
  <c r="G9" i="3"/>
  <c r="B9" i="3"/>
  <c r="D8" i="5"/>
  <c r="B8" i="5"/>
  <c r="G8" i="3"/>
  <c r="B8" i="3"/>
  <c r="D7" i="5"/>
  <c r="B7" i="5"/>
  <c r="G7" i="3"/>
  <c r="B7" i="3"/>
  <c r="Q7" i="3" l="1"/>
  <c r="L7" i="3"/>
  <c r="Q8" i="3"/>
  <c r="L8" i="3"/>
  <c r="Q9" i="3"/>
  <c r="L9" i="3"/>
  <c r="Q10" i="3"/>
  <c r="L10" i="3"/>
  <c r="Q11" i="3"/>
  <c r="L11" i="3"/>
  <c r="Q12" i="3"/>
  <c r="L12" i="3"/>
  <c r="Q13" i="3"/>
  <c r="L13" i="3"/>
  <c r="Q14" i="3"/>
  <c r="L14" i="3"/>
  <c r="Q15" i="3"/>
  <c r="L15" i="3"/>
  <c r="Q16" i="3"/>
  <c r="L16" i="3"/>
  <c r="Q17" i="3"/>
  <c r="L17" i="3"/>
  <c r="Q18" i="3"/>
  <c r="L18" i="3"/>
  <c r="Q19" i="3"/>
  <c r="L19" i="3"/>
  <c r="Q20" i="3"/>
  <c r="L20" i="3"/>
  <c r="Q21" i="3"/>
  <c r="L21" i="3"/>
  <c r="Q22" i="3"/>
  <c r="L22" i="3"/>
  <c r="Q23" i="3"/>
  <c r="L23" i="3"/>
  <c r="Q24" i="3"/>
  <c r="L24" i="3"/>
  <c r="Q25" i="3"/>
  <c r="L25" i="3"/>
  <c r="Q26" i="3"/>
  <c r="L26" i="3"/>
  <c r="Q27" i="3"/>
  <c r="L27" i="3"/>
  <c r="Q28" i="3"/>
  <c r="L28" i="3"/>
  <c r="Q29" i="3"/>
  <c r="L29" i="3"/>
  <c r="Q30" i="3"/>
  <c r="L30" i="3"/>
  <c r="Q31" i="3"/>
  <c r="L31" i="3"/>
  <c r="Q32" i="3"/>
  <c r="L32" i="3"/>
  <c r="Q33" i="3"/>
  <c r="L33" i="3"/>
  <c r="Q34" i="3"/>
  <c r="L34" i="3"/>
  <c r="Q35" i="3"/>
  <c r="L35" i="3"/>
  <c r="Q36" i="3"/>
  <c r="L36" i="3"/>
  <c r="Q37" i="3"/>
  <c r="L37" i="3"/>
  <c r="Q38" i="3"/>
  <c r="L38" i="3"/>
  <c r="Q39" i="3"/>
  <c r="L39" i="3"/>
  <c r="Q40" i="3"/>
  <c r="L40" i="3"/>
  <c r="Q41" i="3"/>
  <c r="L41" i="3"/>
  <c r="Q42" i="3"/>
  <c r="L42" i="3"/>
  <c r="Q43" i="3"/>
  <c r="L43" i="3"/>
  <c r="Q44" i="3"/>
  <c r="L44" i="3"/>
  <c r="Q45" i="3"/>
  <c r="L45" i="3"/>
  <c r="Q46" i="3"/>
  <c r="L46" i="3"/>
  <c r="Q47" i="3"/>
  <c r="L47" i="3"/>
  <c r="Q48" i="3"/>
  <c r="L48" i="3"/>
  <c r="Q49" i="3"/>
  <c r="L49" i="3"/>
  <c r="Q50" i="3"/>
  <c r="L50" i="3"/>
  <c r="Q51" i="3"/>
  <c r="L51" i="3"/>
  <c r="Q52" i="3"/>
  <c r="L52" i="3"/>
  <c r="Q53" i="3"/>
  <c r="L53" i="3"/>
  <c r="Q54" i="3"/>
  <c r="L54" i="3"/>
  <c r="Q55" i="3"/>
  <c r="L55" i="3"/>
  <c r="Q56" i="3"/>
  <c r="L56" i="3"/>
  <c r="Q57" i="3"/>
  <c r="L57" i="3"/>
  <c r="Q58" i="3"/>
  <c r="L58" i="3"/>
  <c r="Q59" i="3"/>
  <c r="L59" i="3"/>
  <c r="Q60" i="3"/>
  <c r="L60" i="3"/>
  <c r="Q61" i="3"/>
  <c r="L61" i="3"/>
  <c r="Q62" i="3"/>
  <c r="L62" i="3"/>
  <c r="Q63" i="3"/>
  <c r="L63" i="3"/>
  <c r="Q64" i="3"/>
  <c r="L64" i="3"/>
  <c r="Q65" i="3"/>
  <c r="L65" i="3"/>
  <c r="Q66" i="3"/>
  <c r="L66" i="3"/>
  <c r="Q67" i="3"/>
  <c r="L67" i="3"/>
  <c r="Q68" i="3"/>
  <c r="L68" i="3"/>
  <c r="Q69" i="3"/>
  <c r="L69" i="3"/>
  <c r="Q70" i="3"/>
  <c r="L70" i="3"/>
  <c r="L71" i="3"/>
  <c r="Q71" i="3"/>
  <c r="Q72" i="3"/>
  <c r="L72" i="3"/>
  <c r="Q73" i="3"/>
  <c r="L73" i="3"/>
  <c r="L74" i="3"/>
  <c r="Q74" i="3"/>
  <c r="L75" i="3"/>
  <c r="Q75" i="3"/>
  <c r="Q76" i="3"/>
  <c r="L76" i="3"/>
  <c r="Q77" i="3"/>
  <c r="L77" i="3"/>
  <c r="L78" i="3"/>
  <c r="Q78" i="3"/>
  <c r="L79" i="3"/>
  <c r="Q79" i="3"/>
  <c r="Q80" i="3"/>
  <c r="L80" i="3"/>
  <c r="Q81" i="3"/>
  <c r="L81" i="3"/>
  <c r="L82" i="3"/>
  <c r="Q82" i="3"/>
  <c r="L83" i="3"/>
  <c r="Q83" i="3"/>
  <c r="Q84" i="3"/>
  <c r="L84" i="3"/>
  <c r="Q85" i="3"/>
  <c r="L85" i="3"/>
  <c r="L86" i="3"/>
  <c r="Q86" i="3"/>
  <c r="L87" i="3"/>
  <c r="Q87" i="3"/>
  <c r="Q88" i="3"/>
  <c r="L88" i="3"/>
  <c r="Q89" i="3"/>
  <c r="L89" i="3"/>
  <c r="D90" i="4"/>
  <c r="B90" i="4"/>
  <c r="T6" i="3"/>
  <c r="O6" i="3"/>
  <c r="T12" i="3"/>
  <c r="O12" i="3"/>
  <c r="T16" i="3"/>
  <c r="O16" i="3"/>
  <c r="T18" i="3"/>
  <c r="O18" i="3"/>
  <c r="T21" i="3"/>
  <c r="O21" i="3"/>
  <c r="T25" i="3"/>
  <c r="O25" i="3"/>
  <c r="T30" i="3"/>
  <c r="O30" i="3"/>
  <c r="T34" i="3"/>
  <c r="O34" i="3"/>
  <c r="T37" i="3"/>
  <c r="O37" i="3"/>
  <c r="T45" i="3"/>
  <c r="O45" i="3"/>
  <c r="T49" i="3"/>
  <c r="O49" i="3"/>
  <c r="T53" i="3"/>
  <c r="O53" i="3"/>
  <c r="T60" i="3"/>
  <c r="O60" i="3"/>
  <c r="T62" i="3"/>
  <c r="O62" i="3"/>
  <c r="T66" i="3"/>
  <c r="O66" i="3"/>
  <c r="T70" i="3"/>
  <c r="O70" i="3"/>
  <c r="T73" i="3"/>
  <c r="O73" i="3"/>
  <c r="T7" i="3"/>
  <c r="O7" i="3"/>
  <c r="T10" i="3"/>
  <c r="O10" i="3"/>
  <c r="T13" i="3"/>
  <c r="O13" i="3"/>
  <c r="T20" i="3"/>
  <c r="O20" i="3"/>
  <c r="T24" i="3"/>
  <c r="O24" i="3"/>
  <c r="T27" i="3"/>
  <c r="O27" i="3"/>
  <c r="T31" i="3"/>
  <c r="O31" i="3"/>
  <c r="T41" i="3"/>
  <c r="O41" i="3"/>
  <c r="T44" i="3"/>
  <c r="O44" i="3"/>
  <c r="T48" i="3"/>
  <c r="O48" i="3"/>
  <c r="T55" i="3"/>
  <c r="O55" i="3"/>
  <c r="T58" i="3"/>
  <c r="O58" i="3"/>
  <c r="T64" i="3"/>
  <c r="O64" i="3"/>
  <c r="T67" i="3"/>
  <c r="O67" i="3"/>
  <c r="T77" i="3"/>
  <c r="O77" i="3"/>
  <c r="S7" i="3"/>
  <c r="N7" i="3"/>
  <c r="S11" i="3"/>
  <c r="N11" i="3"/>
  <c r="C14" i="4"/>
  <c r="S17" i="3"/>
  <c r="N17" i="3"/>
  <c r="S21" i="3"/>
  <c r="N21" i="3"/>
  <c r="S24" i="3"/>
  <c r="N24" i="3"/>
  <c r="S25" i="3"/>
  <c r="N25" i="3"/>
  <c r="C28" i="4"/>
  <c r="S29" i="3"/>
  <c r="N29" i="3"/>
  <c r="C32" i="4"/>
  <c r="S33" i="3"/>
  <c r="N33" i="3"/>
  <c r="S36" i="3"/>
  <c r="N36" i="3"/>
  <c r="S39" i="3"/>
  <c r="N39" i="3"/>
  <c r="C42" i="4"/>
  <c r="S43" i="3"/>
  <c r="N43" i="3"/>
  <c r="S46" i="3"/>
  <c r="N46" i="3"/>
  <c r="S49" i="3"/>
  <c r="N49" i="3"/>
  <c r="S54" i="3"/>
  <c r="N54" i="3"/>
  <c r="S59" i="3"/>
  <c r="N59" i="3"/>
  <c r="C60" i="4"/>
  <c r="S63" i="3"/>
  <c r="N63" i="3"/>
  <c r="C64" i="4"/>
  <c r="S67" i="3"/>
  <c r="N67" i="3"/>
  <c r="C68" i="4"/>
  <c r="S71" i="3"/>
  <c r="N71" i="3"/>
  <c r="S75" i="3"/>
  <c r="N75" i="3"/>
  <c r="S79" i="3"/>
  <c r="N79" i="3"/>
  <c r="S83" i="3"/>
  <c r="N83" i="3"/>
  <c r="S87" i="3"/>
  <c r="N87" i="3"/>
  <c r="M6" i="3"/>
  <c r="R6" i="3"/>
  <c r="R7" i="3"/>
  <c r="M7" i="3"/>
  <c r="R12" i="3"/>
  <c r="M12" i="3"/>
  <c r="E14" i="4"/>
  <c r="R18" i="3"/>
  <c r="M18" i="3"/>
  <c r="R19" i="3"/>
  <c r="M19" i="3"/>
  <c r="R26" i="3"/>
  <c r="M26" i="3"/>
  <c r="R27" i="3"/>
  <c r="M27" i="3"/>
  <c r="E32" i="4"/>
  <c r="E34" i="4"/>
  <c r="E39" i="4"/>
  <c r="R43" i="3"/>
  <c r="M43" i="3"/>
  <c r="E49" i="4"/>
  <c r="E50" i="4"/>
  <c r="R59" i="3"/>
  <c r="M59" i="3"/>
  <c r="E67" i="4"/>
  <c r="R69" i="3"/>
  <c r="M69" i="3"/>
  <c r="R77" i="3"/>
  <c r="M77" i="3"/>
  <c r="R85" i="3"/>
  <c r="M85" i="3"/>
  <c r="B6" i="4"/>
  <c r="D6" i="4"/>
  <c r="E11" i="4"/>
  <c r="R13" i="3"/>
  <c r="M13" i="3"/>
  <c r="R22" i="3"/>
  <c r="M22" i="3"/>
  <c r="R23" i="3"/>
  <c r="M23" i="3"/>
  <c r="E31" i="4"/>
  <c r="R33" i="3"/>
  <c r="M33" i="3"/>
  <c r="R40" i="3"/>
  <c r="M40" i="3"/>
  <c r="R41" i="3"/>
  <c r="M41" i="3"/>
  <c r="R46" i="3"/>
  <c r="M46" i="3"/>
  <c r="E48" i="4"/>
  <c r="R54" i="3"/>
  <c r="M54" i="3"/>
  <c r="E61" i="4"/>
  <c r="R63" i="3"/>
  <c r="M63" i="3"/>
  <c r="R68" i="3"/>
  <c r="M68" i="3"/>
  <c r="R71" i="3"/>
  <c r="M71" i="3"/>
  <c r="R76" i="3"/>
  <c r="M76" i="3"/>
  <c r="R79" i="3"/>
  <c r="M79" i="3"/>
  <c r="R84" i="3"/>
  <c r="M84" i="3"/>
  <c r="R87" i="3"/>
  <c r="M87" i="3"/>
  <c r="C45" i="4"/>
  <c r="S48" i="3"/>
  <c r="N48" i="3"/>
  <c r="S51" i="3"/>
  <c r="N51" i="3"/>
  <c r="C53" i="4"/>
  <c r="S56" i="3"/>
  <c r="N56" i="3"/>
  <c r="S58" i="3"/>
  <c r="N58" i="3"/>
  <c r="C59" i="4"/>
  <c r="S62" i="3"/>
  <c r="N62" i="3"/>
  <c r="C63" i="4"/>
  <c r="S66" i="3"/>
  <c r="N66" i="3"/>
  <c r="C67" i="4"/>
  <c r="S70" i="3"/>
  <c r="N70" i="3"/>
  <c r="C71" i="4"/>
  <c r="S74" i="3"/>
  <c r="N74" i="3"/>
  <c r="S78" i="3"/>
  <c r="N78" i="3"/>
  <c r="S82" i="3"/>
  <c r="N82" i="3"/>
  <c r="S86" i="3"/>
  <c r="N86" i="3"/>
  <c r="E6" i="4"/>
  <c r="R10" i="3"/>
  <c r="M10" i="3"/>
  <c r="E12" i="4"/>
  <c r="E18" i="4"/>
  <c r="E24" i="4"/>
  <c r="E26" i="4"/>
  <c r="R30" i="3"/>
  <c r="M30" i="3"/>
  <c r="R32" i="3"/>
  <c r="M32" i="3"/>
  <c r="E37" i="4"/>
  <c r="R39" i="3"/>
  <c r="M39" i="3"/>
  <c r="R49" i="3"/>
  <c r="M49" i="3"/>
  <c r="E55" i="4"/>
  <c r="R57" i="3"/>
  <c r="M57" i="3"/>
  <c r="R64" i="3"/>
  <c r="M64" i="3"/>
  <c r="R67" i="3"/>
  <c r="M67" i="3"/>
  <c r="R72" i="3"/>
  <c r="M72" i="3"/>
  <c r="R75" i="3"/>
  <c r="M75" i="3"/>
  <c r="R83" i="3"/>
  <c r="M83" i="3"/>
  <c r="Q6" i="3"/>
  <c r="L6" i="3"/>
  <c r="T79" i="3"/>
  <c r="O79" i="3"/>
  <c r="T84" i="3"/>
  <c r="O84" i="3"/>
  <c r="T87" i="3"/>
  <c r="O87" i="3"/>
  <c r="T90" i="3"/>
  <c r="O90" i="3"/>
  <c r="E9" i="4"/>
  <c r="R11" i="3"/>
  <c r="M11" i="3"/>
  <c r="E20" i="4"/>
  <c r="E22" i="4"/>
  <c r="E28" i="4"/>
  <c r="R31" i="3"/>
  <c r="M31" i="3"/>
  <c r="R38" i="3"/>
  <c r="M38" i="3"/>
  <c r="R44" i="3"/>
  <c r="M44" i="3"/>
  <c r="E53" i="4"/>
  <c r="R60" i="3"/>
  <c r="M60" i="3"/>
  <c r="R61" i="3"/>
  <c r="M61" i="3"/>
  <c r="R66" i="3"/>
  <c r="M66" i="3"/>
  <c r="E68" i="4"/>
  <c r="R74" i="3"/>
  <c r="M74" i="3"/>
  <c r="R82" i="3"/>
  <c r="M82" i="3"/>
  <c r="E84" i="4"/>
  <c r="R90" i="3"/>
  <c r="M90" i="3"/>
  <c r="T72" i="3"/>
  <c r="O72" i="3"/>
  <c r="T76" i="3"/>
  <c r="O76" i="3"/>
  <c r="T80" i="3"/>
  <c r="O80" i="3"/>
  <c r="T82" i="3"/>
  <c r="O82" i="3"/>
  <c r="C9" i="4"/>
  <c r="S10" i="3"/>
  <c r="N10" i="3"/>
  <c r="C23" i="4"/>
  <c r="S28" i="3"/>
  <c r="N28" i="3"/>
  <c r="C39" i="4"/>
  <c r="T9" i="3"/>
  <c r="O9" i="3"/>
  <c r="T14" i="3"/>
  <c r="O14" i="3"/>
  <c r="T19" i="3"/>
  <c r="O19" i="3"/>
  <c r="T23" i="3"/>
  <c r="O23" i="3"/>
  <c r="T28" i="3"/>
  <c r="O28" i="3"/>
  <c r="T32" i="3"/>
  <c r="O32" i="3"/>
  <c r="T35" i="3"/>
  <c r="O35" i="3"/>
  <c r="T38" i="3"/>
  <c r="O38" i="3"/>
  <c r="T43" i="3"/>
  <c r="O43" i="3"/>
  <c r="T61" i="3"/>
  <c r="O61" i="3"/>
  <c r="T63" i="3"/>
  <c r="O63" i="3"/>
  <c r="T68" i="3"/>
  <c r="O68" i="3"/>
  <c r="T71" i="3"/>
  <c r="O71" i="3"/>
  <c r="T74" i="3"/>
  <c r="O74" i="3"/>
  <c r="T8" i="3"/>
  <c r="O8" i="3"/>
  <c r="T11" i="3"/>
  <c r="O11" i="3"/>
  <c r="T22" i="3"/>
  <c r="O22" i="3"/>
  <c r="T26" i="3"/>
  <c r="O26" i="3"/>
  <c r="T29" i="3"/>
  <c r="O29" i="3"/>
  <c r="T33" i="3"/>
  <c r="O33" i="3"/>
  <c r="T39" i="3"/>
  <c r="O39" i="3"/>
  <c r="T42" i="3"/>
  <c r="O42" i="3"/>
  <c r="T50" i="3"/>
  <c r="O50" i="3"/>
  <c r="T59" i="3"/>
  <c r="O59" i="3"/>
  <c r="T65" i="3"/>
  <c r="O65" i="3"/>
  <c r="T69" i="3"/>
  <c r="O69" i="3"/>
  <c r="S8" i="3"/>
  <c r="N8" i="3"/>
  <c r="S9" i="3"/>
  <c r="N9" i="3"/>
  <c r="S13" i="3"/>
  <c r="N13" i="3"/>
  <c r="S19" i="3"/>
  <c r="N19" i="3"/>
  <c r="C22" i="4"/>
  <c r="S23" i="3"/>
  <c r="N23" i="3"/>
  <c r="C26" i="4"/>
  <c r="S27" i="3"/>
  <c r="N27" i="3"/>
  <c r="C30" i="4"/>
  <c r="S31" i="3"/>
  <c r="N31" i="3"/>
  <c r="C34" i="4"/>
  <c r="S35" i="3"/>
  <c r="N35" i="3"/>
  <c r="S37" i="3"/>
  <c r="N37" i="3"/>
  <c r="C38" i="4"/>
  <c r="S41" i="3"/>
  <c r="N41" i="3"/>
  <c r="S44" i="3"/>
  <c r="N44" i="3"/>
  <c r="S45" i="3"/>
  <c r="N45" i="3"/>
  <c r="S47" i="3"/>
  <c r="N47" i="3"/>
  <c r="C50" i="4"/>
  <c r="S53" i="3"/>
  <c r="N53" i="3"/>
  <c r="S55" i="3"/>
  <c r="N55" i="3"/>
  <c r="C58" i="4"/>
  <c r="S61" i="3"/>
  <c r="N61" i="3"/>
  <c r="C62" i="4"/>
  <c r="S65" i="3"/>
  <c r="N65" i="3"/>
  <c r="C66" i="4"/>
  <c r="S69" i="3"/>
  <c r="N69" i="3"/>
  <c r="C70" i="4"/>
  <c r="S73" i="3"/>
  <c r="N73" i="3"/>
  <c r="C74" i="4"/>
  <c r="S77" i="3"/>
  <c r="N77" i="3"/>
  <c r="S81" i="3"/>
  <c r="N81" i="3"/>
  <c r="S85" i="3"/>
  <c r="N85" i="3"/>
  <c r="S89" i="3"/>
  <c r="N89" i="3"/>
  <c r="S90" i="3"/>
  <c r="N90" i="3"/>
  <c r="R8" i="3"/>
  <c r="M8" i="3"/>
  <c r="E10" i="4"/>
  <c r="R16" i="3"/>
  <c r="M16" i="3"/>
  <c r="R17" i="3"/>
  <c r="M17" i="3"/>
  <c r="E21" i="4"/>
  <c r="R24" i="3"/>
  <c r="M24" i="3"/>
  <c r="E29" i="4"/>
  <c r="E30" i="4"/>
  <c r="E35" i="4"/>
  <c r="R37" i="3"/>
  <c r="M37" i="3"/>
  <c r="E45" i="4"/>
  <c r="R47" i="3"/>
  <c r="M47" i="3"/>
  <c r="R52" i="3"/>
  <c r="M52" i="3"/>
  <c r="R55" i="3"/>
  <c r="M55" i="3"/>
  <c r="R62" i="3"/>
  <c r="M62" i="3"/>
  <c r="E64" i="4"/>
  <c r="R70" i="3"/>
  <c r="M70" i="3"/>
  <c r="R78" i="3"/>
  <c r="M78" i="3"/>
  <c r="R81" i="3"/>
  <c r="M81" i="3"/>
  <c r="R89" i="3"/>
  <c r="M89" i="3"/>
  <c r="C6" i="4"/>
  <c r="R9" i="3"/>
  <c r="M9" i="3"/>
  <c r="R20" i="3"/>
  <c r="M20" i="3"/>
  <c r="E25" i="4"/>
  <c r="R28" i="3"/>
  <c r="M28" i="3"/>
  <c r="E38" i="4"/>
  <c r="R42" i="3"/>
  <c r="M42" i="3"/>
  <c r="E44" i="4"/>
  <c r="R53" i="3"/>
  <c r="M53" i="3"/>
  <c r="R58" i="3"/>
  <c r="M58" i="3"/>
  <c r="E60" i="4"/>
  <c r="E65" i="4"/>
  <c r="E66" i="4"/>
  <c r="E73" i="4"/>
  <c r="E74" i="4"/>
  <c r="R80" i="3"/>
  <c r="M80" i="3"/>
  <c r="R88" i="3"/>
  <c r="M88" i="3"/>
  <c r="E90" i="4"/>
  <c r="S14" i="3"/>
  <c r="N14" i="3"/>
  <c r="S16" i="3"/>
  <c r="N16" i="3"/>
  <c r="C19" i="4"/>
  <c r="S20" i="3"/>
  <c r="N20" i="3"/>
  <c r="S32" i="3"/>
  <c r="N32" i="3"/>
  <c r="C35" i="4"/>
  <c r="S38" i="3"/>
  <c r="N38" i="3"/>
  <c r="S42" i="3"/>
  <c r="N42" i="3"/>
  <c r="D7" i="4"/>
  <c r="B7" i="4"/>
  <c r="D8" i="4"/>
  <c r="B8" i="4"/>
  <c r="D9" i="4"/>
  <c r="B9" i="4"/>
  <c r="D10" i="4"/>
  <c r="B10" i="4"/>
  <c r="D11" i="4"/>
  <c r="B11" i="4"/>
  <c r="D12" i="4"/>
  <c r="B12" i="4"/>
  <c r="D13" i="4"/>
  <c r="B13" i="4"/>
  <c r="D14" i="4"/>
  <c r="B14" i="4"/>
  <c r="D15" i="4"/>
  <c r="B15" i="4"/>
  <c r="D16" i="4"/>
  <c r="B16" i="4"/>
  <c r="D17" i="4"/>
  <c r="B17" i="4"/>
  <c r="D18" i="4"/>
  <c r="B18" i="4"/>
  <c r="D19" i="4"/>
  <c r="B19" i="4"/>
  <c r="D20" i="4"/>
  <c r="B20" i="4"/>
  <c r="D21" i="4"/>
  <c r="B21" i="4"/>
  <c r="D22" i="4"/>
  <c r="B22" i="4"/>
  <c r="D23" i="4"/>
  <c r="B23" i="4"/>
  <c r="D24" i="4"/>
  <c r="B24" i="4"/>
  <c r="B25" i="4"/>
  <c r="D25" i="4"/>
  <c r="B26" i="4"/>
  <c r="D26" i="4"/>
  <c r="B27" i="4"/>
  <c r="D27" i="4"/>
  <c r="B28" i="4"/>
  <c r="D28" i="4"/>
  <c r="D29" i="4"/>
  <c r="B29" i="4"/>
  <c r="D30" i="4"/>
  <c r="B30" i="4"/>
  <c r="D31" i="4"/>
  <c r="B31" i="4"/>
  <c r="D32" i="4"/>
  <c r="B32" i="4"/>
  <c r="D33" i="4"/>
  <c r="B33" i="4"/>
  <c r="D34" i="4"/>
  <c r="B34" i="4"/>
  <c r="D35" i="4"/>
  <c r="B35" i="4"/>
  <c r="D36" i="4"/>
  <c r="B36" i="4"/>
  <c r="D37" i="4"/>
  <c r="B37" i="4"/>
  <c r="D38" i="4"/>
  <c r="B38" i="4"/>
  <c r="D39" i="4"/>
  <c r="B39" i="4"/>
  <c r="D40" i="4"/>
  <c r="B40" i="4"/>
  <c r="D41" i="4"/>
  <c r="B41" i="4"/>
  <c r="D42" i="4"/>
  <c r="B42" i="4"/>
  <c r="D43" i="4"/>
  <c r="B43" i="4"/>
  <c r="D44" i="4"/>
  <c r="B44" i="4"/>
  <c r="D45" i="4"/>
  <c r="B45" i="4"/>
  <c r="D46" i="4"/>
  <c r="B46" i="4"/>
  <c r="D47" i="4"/>
  <c r="B47" i="4"/>
  <c r="D48" i="4"/>
  <c r="B48" i="4"/>
  <c r="D49" i="4"/>
  <c r="B49" i="4"/>
  <c r="D50" i="4"/>
  <c r="B50" i="4"/>
  <c r="D51" i="4"/>
  <c r="B51" i="4"/>
  <c r="D52" i="4"/>
  <c r="B52" i="4"/>
  <c r="D53" i="4"/>
  <c r="B53" i="4"/>
  <c r="D54" i="4"/>
  <c r="B54" i="4"/>
  <c r="D55" i="4"/>
  <c r="B55" i="4"/>
  <c r="D56" i="4"/>
  <c r="B56" i="4"/>
  <c r="D57" i="4"/>
  <c r="B57" i="4"/>
  <c r="D58" i="4"/>
  <c r="B58" i="4"/>
  <c r="D59" i="4"/>
  <c r="B59" i="4"/>
  <c r="D60" i="4"/>
  <c r="B60" i="4"/>
  <c r="D61" i="4"/>
  <c r="B61" i="4"/>
  <c r="D62" i="4"/>
  <c r="B62" i="4"/>
  <c r="D63" i="4"/>
  <c r="B63" i="4"/>
  <c r="D64" i="4"/>
  <c r="B64" i="4"/>
  <c r="D65" i="4"/>
  <c r="B65" i="4"/>
  <c r="D66" i="4"/>
  <c r="B66" i="4"/>
  <c r="D67" i="4"/>
  <c r="B67" i="4"/>
  <c r="D68" i="4"/>
  <c r="B68" i="4"/>
  <c r="D69" i="4"/>
  <c r="B69" i="4"/>
  <c r="D70" i="4"/>
  <c r="B70" i="4"/>
  <c r="D71" i="4"/>
  <c r="B71" i="4"/>
  <c r="D72" i="4"/>
  <c r="B72" i="4"/>
  <c r="D73" i="4"/>
  <c r="B73" i="4"/>
  <c r="D74" i="4"/>
  <c r="B74" i="4"/>
  <c r="D75" i="4"/>
  <c r="B75" i="4"/>
  <c r="D76" i="4"/>
  <c r="B76" i="4"/>
  <c r="D77" i="4"/>
  <c r="B77" i="4"/>
  <c r="D78" i="4"/>
  <c r="B78" i="4"/>
  <c r="D79" i="4"/>
  <c r="B79" i="4"/>
  <c r="D80" i="4"/>
  <c r="B80" i="4"/>
  <c r="D81" i="4"/>
  <c r="B81" i="4"/>
  <c r="D82" i="4"/>
  <c r="B82" i="4"/>
  <c r="D83" i="4"/>
  <c r="B83" i="4"/>
  <c r="D84" i="4"/>
  <c r="B84" i="4"/>
  <c r="D85" i="4"/>
  <c r="B85" i="4"/>
  <c r="D86" i="4"/>
  <c r="B86" i="4"/>
  <c r="D87" i="4"/>
  <c r="B87" i="4"/>
  <c r="D88" i="4"/>
  <c r="B88" i="4"/>
  <c r="D89" i="4"/>
  <c r="B89" i="4"/>
  <c r="L90" i="3"/>
  <c r="Q90" i="3"/>
  <c r="C7" i="4"/>
  <c r="C8" i="4"/>
  <c r="C11" i="4"/>
  <c r="S12" i="3"/>
  <c r="N12" i="3"/>
  <c r="S15" i="3"/>
  <c r="N15" i="3"/>
  <c r="S18" i="3"/>
  <c r="N18" i="3"/>
  <c r="C21" i="4"/>
  <c r="S22" i="3"/>
  <c r="N22" i="3"/>
  <c r="C25" i="4"/>
  <c r="S26" i="3"/>
  <c r="N26" i="3"/>
  <c r="C29" i="4"/>
  <c r="S30" i="3"/>
  <c r="N30" i="3"/>
  <c r="C33" i="4"/>
  <c r="S34" i="3"/>
  <c r="N34" i="3"/>
  <c r="C37" i="4"/>
  <c r="S40" i="3"/>
  <c r="N40" i="3"/>
  <c r="C43" i="4"/>
  <c r="C44" i="4"/>
  <c r="C49" i="4"/>
  <c r="S50" i="3"/>
  <c r="N50" i="3"/>
  <c r="S52" i="3"/>
  <c r="N52" i="3"/>
  <c r="C55" i="4"/>
  <c r="S57" i="3"/>
  <c r="N57" i="3"/>
  <c r="S60" i="3"/>
  <c r="N60" i="3"/>
  <c r="C61" i="4"/>
  <c r="S64" i="3"/>
  <c r="N64" i="3"/>
  <c r="C65" i="4"/>
  <c r="S68" i="3"/>
  <c r="N68" i="3"/>
  <c r="C69" i="4"/>
  <c r="S72" i="3"/>
  <c r="N72" i="3"/>
  <c r="C73" i="4"/>
  <c r="S76" i="3"/>
  <c r="N76" i="3"/>
  <c r="C77" i="4"/>
  <c r="S80" i="3"/>
  <c r="N80" i="3"/>
  <c r="S84" i="3"/>
  <c r="N84" i="3"/>
  <c r="S88" i="3"/>
  <c r="N88" i="3"/>
  <c r="E7" i="4"/>
  <c r="E8" i="4"/>
  <c r="R14" i="3"/>
  <c r="M14" i="3"/>
  <c r="E16" i="4"/>
  <c r="E19" i="4"/>
  <c r="R21" i="3"/>
  <c r="M21" i="3"/>
  <c r="E27" i="4"/>
  <c r="R29" i="3"/>
  <c r="M29" i="3"/>
  <c r="R34" i="3"/>
  <c r="M34" i="3"/>
  <c r="R35" i="3"/>
  <c r="M35" i="3"/>
  <c r="E43" i="4"/>
  <c r="R45" i="3"/>
  <c r="M45" i="3"/>
  <c r="R50" i="3"/>
  <c r="M50" i="3"/>
  <c r="E59" i="4"/>
  <c r="E62" i="4"/>
  <c r="E69" i="4"/>
  <c r="E70" i="4"/>
  <c r="E77" i="4"/>
  <c r="R86" i="3"/>
  <c r="M86" i="3"/>
  <c r="T83" i="3"/>
  <c r="O83" i="3"/>
  <c r="T86" i="3"/>
  <c r="O86" i="3"/>
  <c r="T88" i="3"/>
  <c r="O88" i="3"/>
  <c r="S6" i="3"/>
  <c r="N6" i="3"/>
  <c r="E13" i="4"/>
  <c r="R15" i="3"/>
  <c r="M15" i="3"/>
  <c r="E23" i="4"/>
  <c r="R25" i="3"/>
  <c r="M25" i="3"/>
  <c r="E33" i="4"/>
  <c r="R36" i="3"/>
  <c r="M36" i="3"/>
  <c r="E41" i="4"/>
  <c r="E42" i="4"/>
  <c r="R48" i="3"/>
  <c r="M48" i="3"/>
  <c r="R51" i="3"/>
  <c r="M51" i="3"/>
  <c r="R56" i="3"/>
  <c r="M56" i="3"/>
  <c r="E58" i="4"/>
  <c r="E63" i="4"/>
  <c r="R65" i="3"/>
  <c r="M65" i="3"/>
  <c r="E71" i="4"/>
  <c r="R73" i="3"/>
  <c r="M73" i="3"/>
  <c r="T75" i="3"/>
  <c r="O75" i="3"/>
  <c r="T78" i="3"/>
  <c r="O78" i="3"/>
  <c r="T81" i="3"/>
  <c r="O81" i="3"/>
</calcChain>
</file>

<file path=xl/sharedStrings.xml><?xml version="1.0" encoding="utf-8"?>
<sst xmlns="http://schemas.openxmlformats.org/spreadsheetml/2006/main" count="738" uniqueCount="143">
  <si>
    <t>Strain</t>
  </si>
  <si>
    <t xml:space="preserve">1495-A MM </t>
  </si>
  <si>
    <t>1495-B MM</t>
  </si>
  <si>
    <t>1495-C MM</t>
  </si>
  <si>
    <t>1496-A MM</t>
  </si>
  <si>
    <t>1496-B MM</t>
  </si>
  <si>
    <t>1496-C MM</t>
  </si>
  <si>
    <t>1495-A MM</t>
  </si>
  <si>
    <t>Type</t>
  </si>
  <si>
    <t>Whole Cell</t>
  </si>
  <si>
    <t xml:space="preserve">Supernatant </t>
  </si>
  <si>
    <t>OD/uL</t>
  </si>
  <si>
    <t>Sample #</t>
  </si>
  <si>
    <t>W-5a</t>
  </si>
  <si>
    <t>W-5b</t>
  </si>
  <si>
    <t>W-5c</t>
  </si>
  <si>
    <t>W-6a</t>
  </si>
  <si>
    <t>W-6b</t>
  </si>
  <si>
    <t>W-6c</t>
  </si>
  <si>
    <t>S-5a</t>
  </si>
  <si>
    <t>S-5b</t>
  </si>
  <si>
    <t>S-5c</t>
  </si>
  <si>
    <t>S-6a</t>
  </si>
  <si>
    <t>S-6b</t>
  </si>
  <si>
    <t>S-6c</t>
  </si>
  <si>
    <t>Uracil</t>
  </si>
  <si>
    <t>Succinate/Methylmalonate</t>
  </si>
  <si>
    <t>Homoserine/Threonine</t>
  </si>
  <si>
    <t>Thymine</t>
  </si>
  <si>
    <t>Leucine/Isoleucine</t>
  </si>
  <si>
    <t>Hypoxanthine</t>
  </si>
  <si>
    <t>Salicylate</t>
  </si>
  <si>
    <t>Acetylphosphate</t>
  </si>
  <si>
    <t>Histidinol</t>
  </si>
  <si>
    <t>Lysine</t>
  </si>
  <si>
    <t>Mevalonate</t>
  </si>
  <si>
    <t>Methionine</t>
  </si>
  <si>
    <t>xylose</t>
  </si>
  <si>
    <t>Guanine</t>
  </si>
  <si>
    <t>Xanthine</t>
  </si>
  <si>
    <t>Histidine</t>
  </si>
  <si>
    <t>Indole-3-carboxylate</t>
  </si>
  <si>
    <t>2-Aminoadipate</t>
  </si>
  <si>
    <t>Phenylpyruvate</t>
  </si>
  <si>
    <t>Phenylalanine</t>
  </si>
  <si>
    <t>Phenyllactic acid</t>
  </si>
  <si>
    <t>D-Glyceraldehdye 3-phosphate</t>
  </si>
  <si>
    <t>Aconitate</t>
  </si>
  <si>
    <t>Citrulline</t>
  </si>
  <si>
    <t>2-Isopropylmalate</t>
  </si>
  <si>
    <t>Tyrosine</t>
  </si>
  <si>
    <t>3-Phosphoglycerate</t>
  </si>
  <si>
    <t>Tryptophan</t>
  </si>
  <si>
    <t>Deoxyribose phosphate</t>
  </si>
  <si>
    <t>Ribose phosphate</t>
  </si>
  <si>
    <t>Cystine</t>
  </si>
  <si>
    <t>Uridine</t>
  </si>
  <si>
    <t>6-Phospho-D-gluconolactone</t>
  </si>
  <si>
    <t>Glucosamine phosphate</t>
  </si>
  <si>
    <t>S-Ribosyl-L-homocysteine</t>
  </si>
  <si>
    <t>Adenosine</t>
  </si>
  <si>
    <t>Inosine</t>
  </si>
  <si>
    <t>Guanosine</t>
  </si>
  <si>
    <t>Xanthosine</t>
  </si>
  <si>
    <t>Octulose 8/1P</t>
  </si>
  <si>
    <t>CMP</t>
  </si>
  <si>
    <t>UMP</t>
  </si>
  <si>
    <t>AICAR</t>
  </si>
  <si>
    <t>Fructose 1_6-bisphosphate</t>
  </si>
  <si>
    <t>Trehalose/Sucrose</t>
  </si>
  <si>
    <t>AMP/dGMP</t>
  </si>
  <si>
    <t>IMP</t>
  </si>
  <si>
    <t>Sedoheptoluse bisphosphate</t>
  </si>
  <si>
    <t>dTDP</t>
  </si>
  <si>
    <t>FMN</t>
  </si>
  <si>
    <t>NAD+</t>
  </si>
  <si>
    <t>NADH</t>
  </si>
  <si>
    <t>Dephospho-CoA</t>
  </si>
  <si>
    <t>NADP+</t>
  </si>
  <si>
    <t>FAD</t>
  </si>
  <si>
    <t>Pyruvate</t>
  </si>
  <si>
    <t>Alanine/Sarcosine</t>
  </si>
  <si>
    <t>Fumarate</t>
  </si>
  <si>
    <t>Valine/betaine</t>
  </si>
  <si>
    <t>Nicotinate</t>
  </si>
  <si>
    <t>Pyroglutamic acid</t>
  </si>
  <si>
    <t>Ornithine</t>
  </si>
  <si>
    <t>Malate</t>
  </si>
  <si>
    <t>Adenine</t>
  </si>
  <si>
    <t>Hydroxybenzoate</t>
  </si>
  <si>
    <t>alpha-Ketoglutarate</t>
  </si>
  <si>
    <t>Glutamate</t>
  </si>
  <si>
    <t>2-hydroxyglutaric acid</t>
  </si>
  <si>
    <t>Orotate</t>
  </si>
  <si>
    <t>Allantoin</t>
  </si>
  <si>
    <t>sn-Glycerol 3-phosphate</t>
  </si>
  <si>
    <t>N-Acetylornithine</t>
  </si>
  <si>
    <t>tricarballylic acid</t>
  </si>
  <si>
    <t>N-Carbamoyl-L-aspartate</t>
  </si>
  <si>
    <t>N-Acetylglutamate</t>
  </si>
  <si>
    <t>Citrate/isocitrate</t>
  </si>
  <si>
    <t>2-Dehydro-D-gluconate</t>
  </si>
  <si>
    <t>N-Acetylglucosamine 1/6-phosphate</t>
  </si>
  <si>
    <t>S-Adenosyl-L-methioninamine</t>
  </si>
  <si>
    <t>IDP</t>
  </si>
  <si>
    <t>dUTP</t>
  </si>
  <si>
    <t>UDP-glucose</t>
  </si>
  <si>
    <t>UDP-glucuronate</t>
  </si>
  <si>
    <t>UDP-N-acetylglucosamine</t>
  </si>
  <si>
    <t>6-Phospho-D-gluconate</t>
  </si>
  <si>
    <t>Average</t>
  </si>
  <si>
    <t>Standard deviation</t>
  </si>
  <si>
    <t>No. of samples</t>
  </si>
  <si>
    <t>Standard error</t>
  </si>
  <si>
    <t>CV</t>
  </si>
  <si>
    <t>1495/1496</t>
  </si>
  <si>
    <t>Whole Cell/Supernatant</t>
  </si>
  <si>
    <t>Fold Change</t>
  </si>
  <si>
    <t>p-value</t>
  </si>
  <si>
    <t>Whole Cell 1495/1496</t>
  </si>
  <si>
    <t>Supernatant 1495/1496</t>
  </si>
  <si>
    <t>1495 Whole Cell/Supernatant</t>
  </si>
  <si>
    <t>1496 Whole Cell/Supernatant</t>
  </si>
  <si>
    <t>Whole Cell 1495/1496 p-value</t>
  </si>
  <si>
    <t>Supernatant 1495/1496 p-value</t>
  </si>
  <si>
    <t>1495 Whole Cell/Supernatant p-value</t>
  </si>
  <si>
    <t>1496 Whole Cell/Supernatant p-value</t>
  </si>
  <si>
    <t>Whole Cell 1495</t>
  </si>
  <si>
    <t>Whole Cell 1496</t>
  </si>
  <si>
    <t>Supernatant 1495</t>
  </si>
  <si>
    <t>Supernatant 1496</t>
  </si>
  <si>
    <t>Group</t>
  </si>
  <si>
    <t>A Surface Exposed, Two-Domain Lipoprotein Cargo of a Type XI Secretion System Promotes Colonization of Host Intestinal Epithelia Expressing Glycans</t>
  </si>
  <si>
    <r>
      <t>Alex S. Grossman</t>
    </r>
    <r>
      <rPr>
        <b/>
        <vertAlign val="superscript"/>
        <sz val="11"/>
        <color theme="1"/>
        <rFont val="Arial"/>
        <family val="2"/>
      </rPr>
      <t>1</t>
    </r>
    <r>
      <rPr>
        <vertAlign val="superscript"/>
        <sz val="11"/>
        <color theme="1"/>
        <rFont val="Arial"/>
        <family val="2"/>
      </rPr>
      <t>¶</t>
    </r>
    <r>
      <rPr>
        <b/>
        <sz val="11"/>
        <color theme="1"/>
        <rFont val="Arial"/>
        <family val="2"/>
      </rPr>
      <t>, Cristian A. Escobar</t>
    </r>
    <r>
      <rPr>
        <b/>
        <vertAlign val="superscript"/>
        <sz val="11"/>
        <color theme="1"/>
        <rFont val="Arial"/>
        <family val="2"/>
      </rPr>
      <t>2</t>
    </r>
    <r>
      <rPr>
        <vertAlign val="superscript"/>
        <sz val="11"/>
        <color theme="1"/>
        <rFont val="Arial"/>
        <family val="2"/>
      </rPr>
      <t>¶</t>
    </r>
    <r>
      <rPr>
        <b/>
        <sz val="11"/>
        <color theme="1"/>
        <rFont val="Arial"/>
        <family val="2"/>
      </rPr>
      <t>, Erin J. Mans</t>
    </r>
    <r>
      <rPr>
        <b/>
        <vertAlign val="superscript"/>
        <sz val="11"/>
        <color theme="1"/>
        <rFont val="Arial"/>
        <family val="2"/>
      </rPr>
      <t>1</t>
    </r>
    <r>
      <rPr>
        <vertAlign val="superscript"/>
        <sz val="11"/>
        <color theme="1"/>
        <rFont val="Arial"/>
        <family val="2"/>
      </rPr>
      <t>¶</t>
    </r>
    <r>
      <rPr>
        <b/>
        <sz val="11"/>
        <color theme="1"/>
        <rFont val="Arial"/>
        <family val="2"/>
      </rPr>
      <t>, Nicholas C. Mucci</t>
    </r>
    <r>
      <rPr>
        <b/>
        <vertAlign val="superscript"/>
        <sz val="11"/>
        <color theme="1"/>
        <rFont val="Arial"/>
        <family val="2"/>
      </rPr>
      <t>1</t>
    </r>
    <r>
      <rPr>
        <b/>
        <sz val="11"/>
        <color theme="1"/>
        <rFont val="Arial"/>
        <family val="2"/>
      </rPr>
      <t>, Terra J. Mauer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, Katarina A. Jones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, Cameron C. Moore</t>
    </r>
    <r>
      <rPr>
        <b/>
        <vertAlign val="superscript"/>
        <sz val="11"/>
        <color theme="1"/>
        <rFont val="Arial"/>
        <family val="2"/>
      </rPr>
      <t>1</t>
    </r>
    <r>
      <rPr>
        <b/>
        <sz val="11"/>
        <color theme="1"/>
        <rFont val="Arial"/>
        <family val="2"/>
      </rPr>
      <t>, Paul E. Abraham</t>
    </r>
    <r>
      <rPr>
        <b/>
        <vertAlign val="superscript"/>
        <sz val="11"/>
        <color theme="1"/>
        <rFont val="Arial"/>
        <family val="2"/>
      </rPr>
      <t>4</t>
    </r>
    <r>
      <rPr>
        <b/>
        <sz val="11"/>
        <color theme="1"/>
        <rFont val="Arial"/>
        <family val="2"/>
      </rPr>
      <t>, Robert L. Hettich</t>
    </r>
    <r>
      <rPr>
        <b/>
        <vertAlign val="superscript"/>
        <sz val="11"/>
        <color theme="1"/>
        <rFont val="Arial"/>
        <family val="2"/>
      </rPr>
      <t>4</t>
    </r>
    <r>
      <rPr>
        <b/>
        <sz val="11"/>
        <color theme="1"/>
        <rFont val="Arial"/>
        <family val="2"/>
      </rPr>
      <t>, Liesel Schneider</t>
    </r>
    <r>
      <rPr>
        <b/>
        <vertAlign val="superscript"/>
        <sz val="11"/>
        <color theme="1"/>
        <rFont val="Arial"/>
        <family val="2"/>
      </rPr>
      <t>5</t>
    </r>
    <r>
      <rPr>
        <b/>
        <sz val="11"/>
        <color theme="1"/>
        <rFont val="Arial"/>
        <family val="2"/>
      </rPr>
      <t>, Shawn R. Campagna</t>
    </r>
    <r>
      <rPr>
        <b/>
        <vertAlign val="superscript"/>
        <sz val="11"/>
        <color theme="1"/>
        <rFont val="Arial"/>
        <family val="2"/>
      </rPr>
      <t>4,6</t>
    </r>
    <r>
      <rPr>
        <b/>
        <sz val="11"/>
        <color theme="1"/>
        <rFont val="Arial"/>
        <family val="2"/>
      </rPr>
      <t>, Katrina T. Forest</t>
    </r>
    <r>
      <rPr>
        <b/>
        <vertAlign val="superscript"/>
        <sz val="11"/>
        <color theme="1"/>
        <rFont val="Arial"/>
        <family val="2"/>
      </rPr>
      <t>2*</t>
    </r>
    <r>
      <rPr>
        <b/>
        <sz val="11"/>
        <color theme="1"/>
        <rFont val="Arial"/>
        <family val="2"/>
      </rPr>
      <t>, and Heidi Goodrich-Blair</t>
    </r>
    <r>
      <rPr>
        <b/>
        <vertAlign val="superscript"/>
        <sz val="11"/>
        <color theme="1"/>
        <rFont val="Arial"/>
        <family val="2"/>
      </rPr>
      <t>1,2*</t>
    </r>
  </si>
  <si>
    <r>
      <t>1</t>
    </r>
    <r>
      <rPr>
        <sz val="11"/>
        <color theme="1"/>
        <rFont val="Arial"/>
        <family val="2"/>
      </rPr>
      <t>University of Tennessee-Knoxville, Department of Microbiology, Knoxville, TN</t>
    </r>
  </si>
  <si>
    <r>
      <t>2</t>
    </r>
    <r>
      <rPr>
        <sz val="11"/>
        <color theme="1"/>
        <rFont val="Arial"/>
        <family val="2"/>
      </rPr>
      <t>University of Wisconsin-Madison, Department of Bacteriology, Madison, WI, 53706</t>
    </r>
  </si>
  <si>
    <r>
      <t>3</t>
    </r>
    <r>
      <rPr>
        <sz val="11"/>
        <color theme="1"/>
        <rFont val="Arial"/>
        <family val="2"/>
      </rPr>
      <t>Department of Chemistry, University of Tennessee-Knoxville, Knoxville, TN 37996, USA</t>
    </r>
  </si>
  <si>
    <r>
      <t>4</t>
    </r>
    <r>
      <rPr>
        <sz val="11"/>
        <color theme="1"/>
        <rFont val="Arial"/>
        <family val="2"/>
      </rPr>
      <t xml:space="preserve">Biosciences Division, Oak Ridge National Laboratory, Oak Ridge TN, USA </t>
    </r>
  </si>
  <si>
    <r>
      <t>5</t>
    </r>
    <r>
      <rPr>
        <sz val="11"/>
        <color theme="1"/>
        <rFont val="Arial"/>
        <family val="2"/>
      </rPr>
      <t>Department of Animal Sciences, University of Tennessee-Knoxville, Knoxville, TN 37996, USA</t>
    </r>
  </si>
  <si>
    <r>
      <t>6</t>
    </r>
    <r>
      <rPr>
        <sz val="11"/>
        <color theme="1"/>
        <rFont val="Arial"/>
        <family val="2"/>
      </rPr>
      <t>Biological and Small Molecule Mass Spectrometry Core, University of Tennessee-Knoxville, Knoxville, TN 37996, USA</t>
    </r>
  </si>
  <si>
    <r>
      <t>¶</t>
    </r>
    <r>
      <rPr>
        <sz val="11"/>
        <color theme="1"/>
        <rFont val="Arial"/>
        <family val="2"/>
      </rPr>
      <t>These authors contributed equally</t>
    </r>
  </si>
  <si>
    <t>*Co-corresponding authors</t>
  </si>
  <si>
    <t>Supplementary Material Data File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</si>
</sst>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00000000000000"/>
    <numFmt numFmtId="167" formatCode="0.00000000000000000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gradientFill>
        <stop position="0">
          <color theme="9" tint="0.59999389629810485"/>
        </stop>
        <stop position="1">
          <color theme="7" tint="0.59999389629810485"/>
        </stop>
      </gradientFill>
    </fill>
    <fill>
      <gradientFill>
        <stop position="0">
          <color theme="8" tint="0.59999389629810485"/>
        </stop>
        <stop position="1">
          <color theme="5" tint="0.59999389629810485"/>
        </stop>
      </gradientFill>
    </fill>
    <fill>
      <gradientFill>
        <stop position="0">
          <color theme="9" tint="0.59999389629810485"/>
        </stop>
        <stop position="1">
          <color theme="8" tint="0.59999389629810485"/>
        </stop>
      </gradientFill>
    </fill>
    <fill>
      <gradientFill>
        <stop position="0">
          <color theme="7" tint="0.59999389629810485"/>
        </stop>
        <stop position="1">
          <color theme="5" tint="0.59999389629810485"/>
        </stop>
      </gradient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0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0" xfId="0" applyFont="1" applyFill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4" borderId="3" xfId="0" applyFont="1" applyFill="1" applyBorder="1" applyAlignment="1">
      <alignment horizontal="center"/>
    </xf>
    <xf numFmtId="0" fontId="0" fillId="4" borderId="0" xfId="0" applyFont="1" applyFill="1" applyAlignment="1">
      <alignment horizontal="center"/>
    </xf>
    <xf numFmtId="0" fontId="0" fillId="4" borderId="0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3" borderId="0" xfId="0" applyFont="1" applyFill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0" fillId="5" borderId="3" xfId="0" applyFont="1" applyFill="1" applyBorder="1" applyAlignment="1">
      <alignment horizontal="center"/>
    </xf>
    <xf numFmtId="0" fontId="0" fillId="5" borderId="0" xfId="0" applyFont="1" applyFill="1" applyAlignment="1">
      <alignment horizontal="center"/>
    </xf>
    <xf numFmtId="0" fontId="0" fillId="5" borderId="0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4" borderId="5" xfId="0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0" fontId="0" fillId="3" borderId="5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5" borderId="5" xfId="0" applyFont="1" applyFill="1" applyBorder="1" applyAlignment="1">
      <alignment horizontal="center"/>
    </xf>
    <xf numFmtId="0" fontId="0" fillId="5" borderId="6" xfId="0" applyFont="1" applyFill="1" applyBorder="1" applyAlignment="1">
      <alignment horizontal="center"/>
    </xf>
    <xf numFmtId="0" fontId="0" fillId="0" borderId="0" xfId="0" applyFont="1"/>
    <xf numFmtId="11" fontId="0" fillId="0" borderId="3" xfId="0" applyNumberFormat="1" applyFont="1" applyBorder="1"/>
    <xf numFmtId="11" fontId="0" fillId="0" borderId="0" xfId="0" applyNumberFormat="1" applyFont="1"/>
    <xf numFmtId="0" fontId="0" fillId="0" borderId="3" xfId="0" applyFont="1" applyBorder="1"/>
    <xf numFmtId="0" fontId="2" fillId="3" borderId="0" xfId="0" applyFont="1" applyFill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0" fillId="2" borderId="3" xfId="0" applyFont="1" applyFill="1" applyBorder="1" applyAlignment="1"/>
    <xf numFmtId="0" fontId="0" fillId="4" borderId="3" xfId="0" applyFont="1" applyFill="1" applyBorder="1" applyAlignment="1"/>
    <xf numFmtId="0" fontId="0" fillId="3" borderId="3" xfId="0" applyFont="1" applyFill="1" applyBorder="1" applyAlignment="1"/>
    <xf numFmtId="0" fontId="0" fillId="5" borderId="3" xfId="0" applyFont="1" applyFill="1" applyBorder="1" applyAlignment="1"/>
    <xf numFmtId="0" fontId="1" fillId="0" borderId="8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1" fontId="0" fillId="0" borderId="3" xfId="0" applyNumberFormat="1" applyFont="1" applyFill="1" applyBorder="1" applyAlignment="1">
      <alignment horizontal="center"/>
    </xf>
    <xf numFmtId="164" fontId="0" fillId="2" borderId="3" xfId="0" applyNumberFormat="1" applyFont="1" applyFill="1" applyBorder="1" applyAlignment="1">
      <alignment horizontal="center"/>
    </xf>
    <xf numFmtId="164" fontId="0" fillId="4" borderId="3" xfId="0" applyNumberFormat="1" applyFont="1" applyFill="1" applyBorder="1" applyAlignment="1">
      <alignment horizontal="center"/>
    </xf>
    <xf numFmtId="165" fontId="0" fillId="2" borderId="3" xfId="0" applyNumberFormat="1" applyFont="1" applyFill="1" applyBorder="1" applyAlignment="1">
      <alignment horizontal="center"/>
    </xf>
    <xf numFmtId="165" fontId="0" fillId="4" borderId="3" xfId="0" applyNumberFormat="1" applyFont="1" applyFill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2" fontId="0" fillId="3" borderId="3" xfId="0" applyNumberFormat="1" applyFont="1" applyFill="1" applyBorder="1" applyAlignment="1">
      <alignment horizontal="center"/>
    </xf>
    <xf numFmtId="2" fontId="2" fillId="5" borderId="3" xfId="0" applyNumberFormat="1" applyFont="1" applyFill="1" applyBorder="1" applyAlignment="1">
      <alignment horizontal="center"/>
    </xf>
    <xf numFmtId="1" fontId="0" fillId="3" borderId="3" xfId="0" applyNumberFormat="1" applyFont="1" applyFill="1" applyBorder="1" applyAlignment="1">
      <alignment horizontal="center"/>
    </xf>
    <xf numFmtId="1" fontId="2" fillId="5" borderId="3" xfId="0" applyNumberFormat="1" applyFont="1" applyFill="1" applyBorder="1" applyAlignment="1">
      <alignment horizontal="center"/>
    </xf>
    <xf numFmtId="10" fontId="0" fillId="0" borderId="3" xfId="0" applyNumberFormat="1" applyBorder="1"/>
    <xf numFmtId="10" fontId="0" fillId="2" borderId="3" xfId="0" applyNumberFormat="1" applyFont="1" applyFill="1" applyBorder="1" applyAlignment="1">
      <alignment horizontal="center"/>
    </xf>
    <xf numFmtId="10" fontId="0" fillId="4" borderId="3" xfId="0" applyNumberFormat="1" applyFont="1" applyFill="1" applyBorder="1" applyAlignment="1">
      <alignment horizontal="center"/>
    </xf>
    <xf numFmtId="10" fontId="0" fillId="3" borderId="3" xfId="0" applyNumberFormat="1" applyFont="1" applyFill="1" applyBorder="1" applyAlignment="1">
      <alignment horizontal="center"/>
    </xf>
    <xf numFmtId="10" fontId="2" fillId="5" borderId="3" xfId="0" applyNumberFormat="1" applyFont="1" applyFill="1" applyBorder="1" applyAlignment="1">
      <alignment horizontal="center"/>
    </xf>
    <xf numFmtId="1" fontId="0" fillId="8" borderId="3" xfId="0" applyNumberFormat="1" applyFont="1" applyFill="1" applyBorder="1" applyAlignment="1">
      <alignment horizontal="center" vertical="center"/>
    </xf>
    <xf numFmtId="1" fontId="2" fillId="9" borderId="3" xfId="0" applyNumberFormat="1" applyFont="1" applyFill="1" applyBorder="1" applyAlignment="1">
      <alignment horizontal="center" vertical="center"/>
    </xf>
    <xf numFmtId="0" fontId="0" fillId="6" borderId="3" xfId="0" applyFont="1" applyFill="1" applyBorder="1" applyAlignment="1">
      <alignment horizontal="center" vertical="center"/>
    </xf>
    <xf numFmtId="0" fontId="0" fillId="7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1" fontId="0" fillId="10" borderId="3" xfId="0" applyNumberFormat="1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6" fontId="0" fillId="0" borderId="0" xfId="0" applyNumberFormat="1"/>
    <xf numFmtId="167" fontId="0" fillId="0" borderId="0" xfId="0" applyNumberFormat="1"/>
    <xf numFmtId="166" fontId="0" fillId="0" borderId="3" xfId="0" applyNumberFormat="1" applyBorder="1"/>
    <xf numFmtId="0" fontId="0" fillId="0" borderId="2" xfId="0" applyBorder="1"/>
    <xf numFmtId="166" fontId="0" fillId="0" borderId="1" xfId="0" applyNumberFormat="1" applyBorder="1"/>
    <xf numFmtId="166" fontId="0" fillId="0" borderId="2" xfId="0" applyNumberFormat="1" applyBorder="1"/>
    <xf numFmtId="167" fontId="0" fillId="0" borderId="2" xfId="0" applyNumberFormat="1" applyBorder="1"/>
    <xf numFmtId="166" fontId="0" fillId="0" borderId="0" xfId="0" applyNumberFormat="1" applyBorder="1"/>
    <xf numFmtId="167" fontId="0" fillId="0" borderId="0" xfId="0" applyNumberFormat="1" applyBorder="1"/>
    <xf numFmtId="0" fontId="0" fillId="2" borderId="3" xfId="0" applyFont="1" applyFill="1" applyBorder="1" applyAlignment="1">
      <alignment horizontal="center"/>
    </xf>
    <xf numFmtId="0" fontId="0" fillId="2" borderId="0" xfId="0" applyFont="1" applyFill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4" borderId="3" xfId="0" applyFont="1" applyFill="1" applyBorder="1" applyAlignment="1">
      <alignment horizontal="center"/>
    </xf>
    <xf numFmtId="0" fontId="0" fillId="4" borderId="0" xfId="0" applyFont="1" applyFill="1" applyAlignment="1">
      <alignment horizontal="center"/>
    </xf>
    <xf numFmtId="0" fontId="0" fillId="4" borderId="4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3" borderId="0" xfId="0" applyFont="1" applyFill="1" applyAlignment="1">
      <alignment horizontal="center"/>
    </xf>
    <xf numFmtId="0" fontId="0" fillId="3" borderId="4" xfId="0" applyFont="1" applyFill="1" applyBorder="1" applyAlignment="1">
      <alignment horizontal="center"/>
    </xf>
    <xf numFmtId="0" fontId="0" fillId="5" borderId="3" xfId="0" applyFont="1" applyFill="1" applyBorder="1" applyAlignment="1">
      <alignment horizontal="center"/>
    </xf>
    <xf numFmtId="0" fontId="0" fillId="5" borderId="0" xfId="0" applyFont="1" applyFill="1" applyAlignment="1">
      <alignment horizontal="center"/>
    </xf>
    <xf numFmtId="0" fontId="0" fillId="5" borderId="4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80058-6814-FC49-9E18-0F92AB491BD0}">
  <dimension ref="A1:A13"/>
  <sheetViews>
    <sheetView tabSelected="1" workbookViewId="0">
      <selection activeCell="C25" sqref="C25"/>
    </sheetView>
  </sheetViews>
  <sheetFormatPr baseColWidth="10" defaultRowHeight="15" x14ac:dyDescent="0.2"/>
  <cols>
    <col min="1" max="1" width="42" customWidth="1"/>
  </cols>
  <sheetData>
    <row r="1" spans="1:1" ht="32" customHeight="1" x14ac:dyDescent="0.2">
      <c r="A1" s="103" t="s">
        <v>142</v>
      </c>
    </row>
    <row r="2" spans="1:1" ht="18" x14ac:dyDescent="0.2">
      <c r="A2" s="104"/>
    </row>
    <row r="3" spans="1:1" ht="18" x14ac:dyDescent="0.2">
      <c r="A3" s="104" t="s">
        <v>132</v>
      </c>
    </row>
    <row r="4" spans="1:1" x14ac:dyDescent="0.2">
      <c r="A4" s="105"/>
    </row>
    <row r="5" spans="1:1" x14ac:dyDescent="0.2">
      <c r="A5" s="106" t="s">
        <v>133</v>
      </c>
    </row>
    <row r="6" spans="1:1" x14ac:dyDescent="0.2">
      <c r="A6" s="107" t="s">
        <v>134</v>
      </c>
    </row>
    <row r="7" spans="1:1" x14ac:dyDescent="0.2">
      <c r="A7" s="107" t="s">
        <v>135</v>
      </c>
    </row>
    <row r="8" spans="1:1" x14ac:dyDescent="0.2">
      <c r="A8" s="107" t="s">
        <v>136</v>
      </c>
    </row>
    <row r="9" spans="1:1" x14ac:dyDescent="0.2">
      <c r="A9" s="107" t="s">
        <v>137</v>
      </c>
    </row>
    <row r="10" spans="1:1" x14ac:dyDescent="0.2">
      <c r="A10" s="107" t="s">
        <v>138</v>
      </c>
    </row>
    <row r="11" spans="1:1" x14ac:dyDescent="0.2">
      <c r="A11" s="107" t="s">
        <v>139</v>
      </c>
    </row>
    <row r="12" spans="1:1" x14ac:dyDescent="0.2">
      <c r="A12" s="107" t="s">
        <v>140</v>
      </c>
    </row>
    <row r="13" spans="1:1" x14ac:dyDescent="0.2">
      <c r="A13" s="105" t="s">
        <v>141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D264E-7582-4F96-AA74-B55446D93671}">
  <dimension ref="A1:N100"/>
  <sheetViews>
    <sheetView topLeftCell="A63" zoomScaleNormal="100" workbookViewId="0">
      <selection activeCell="A5" sqref="A5:A89"/>
    </sheetView>
  </sheetViews>
  <sheetFormatPr baseColWidth="10" defaultColWidth="8.83203125" defaultRowHeight="15" x14ac:dyDescent="0.2"/>
  <cols>
    <col min="1" max="1" width="31.1640625" style="5" bestFit="1" customWidth="1"/>
    <col min="2" max="2" width="11" style="6" bestFit="1" customWidth="1"/>
    <col min="3" max="3" width="10.5" bestFit="1" customWidth="1"/>
    <col min="4" max="4" width="10.5" style="5" bestFit="1" customWidth="1"/>
    <col min="5" max="5" width="10.5" style="6" bestFit="1" customWidth="1"/>
    <col min="6" max="6" width="10.5" bestFit="1" customWidth="1"/>
    <col min="7" max="7" width="10.5" style="5" bestFit="1" customWidth="1"/>
    <col min="8" max="8" width="11.33203125" style="6" bestFit="1" customWidth="1"/>
    <col min="9" max="9" width="11.6640625" bestFit="1" customWidth="1"/>
    <col min="10" max="10" width="11.6640625" style="5" bestFit="1" customWidth="1"/>
    <col min="11" max="11" width="11.6640625" style="6" bestFit="1" customWidth="1"/>
    <col min="12" max="12" width="11.6640625" bestFit="1" customWidth="1"/>
    <col min="13" max="13" width="11.6640625" style="5" bestFit="1" customWidth="1"/>
    <col min="14" max="14" width="8.83203125" style="6"/>
  </cols>
  <sheetData>
    <row r="1" spans="1:14" x14ac:dyDescent="0.2">
      <c r="A1" s="3" t="s">
        <v>8</v>
      </c>
      <c r="B1" s="82" t="s">
        <v>9</v>
      </c>
      <c r="C1" s="83"/>
      <c r="D1" s="84"/>
      <c r="E1" s="85" t="s">
        <v>9</v>
      </c>
      <c r="F1" s="86"/>
      <c r="G1" s="87"/>
      <c r="H1" s="88" t="s">
        <v>10</v>
      </c>
      <c r="I1" s="89"/>
      <c r="J1" s="90"/>
      <c r="K1" s="91" t="s">
        <v>10</v>
      </c>
      <c r="L1" s="92"/>
      <c r="M1" s="93"/>
    </row>
    <row r="2" spans="1:14" s="1" customFormat="1" x14ac:dyDescent="0.2">
      <c r="A2" s="3" t="s">
        <v>0</v>
      </c>
      <c r="B2" s="9" t="s">
        <v>1</v>
      </c>
      <c r="C2" s="10" t="s">
        <v>2</v>
      </c>
      <c r="D2" s="11" t="s">
        <v>3</v>
      </c>
      <c r="E2" s="12" t="s">
        <v>4</v>
      </c>
      <c r="F2" s="13" t="s">
        <v>5</v>
      </c>
      <c r="G2" s="14" t="s">
        <v>6</v>
      </c>
      <c r="H2" s="15" t="s">
        <v>7</v>
      </c>
      <c r="I2" s="33" t="s">
        <v>2</v>
      </c>
      <c r="J2" s="34" t="s">
        <v>3</v>
      </c>
      <c r="K2" s="35" t="s">
        <v>4</v>
      </c>
      <c r="L2" s="36" t="s">
        <v>5</v>
      </c>
      <c r="M2" s="37" t="s">
        <v>6</v>
      </c>
      <c r="N2" s="7"/>
    </row>
    <row r="3" spans="1:14" s="1" customFormat="1" x14ac:dyDescent="0.2">
      <c r="A3" s="3" t="s">
        <v>11</v>
      </c>
      <c r="B3" s="9">
        <v>0.78680000000000005</v>
      </c>
      <c r="C3" s="10">
        <v>0.79920000000000002</v>
      </c>
      <c r="D3" s="11">
        <v>0.74319999999999997</v>
      </c>
      <c r="E3" s="12">
        <v>0.76649999999999996</v>
      </c>
      <c r="F3" s="13">
        <v>0.75849999999999995</v>
      </c>
      <c r="G3" s="14">
        <v>0.73140000000000005</v>
      </c>
      <c r="H3" s="15">
        <v>300</v>
      </c>
      <c r="I3" s="16">
        <v>300</v>
      </c>
      <c r="J3" s="17">
        <v>300</v>
      </c>
      <c r="K3" s="18">
        <v>300</v>
      </c>
      <c r="L3" s="19">
        <v>300</v>
      </c>
      <c r="M3" s="20">
        <v>300</v>
      </c>
      <c r="N3" s="7"/>
    </row>
    <row r="4" spans="1:14" s="2" customFormat="1" x14ac:dyDescent="0.2">
      <c r="A4" s="4" t="s">
        <v>12</v>
      </c>
      <c r="B4" s="21" t="s">
        <v>13</v>
      </c>
      <c r="C4" s="22" t="s">
        <v>14</v>
      </c>
      <c r="D4" s="22" t="s">
        <v>15</v>
      </c>
      <c r="E4" s="23" t="s">
        <v>16</v>
      </c>
      <c r="F4" s="24" t="s">
        <v>17</v>
      </c>
      <c r="G4" s="24" t="s">
        <v>18</v>
      </c>
      <c r="H4" s="25" t="s">
        <v>19</v>
      </c>
      <c r="I4" s="26" t="s">
        <v>20</v>
      </c>
      <c r="J4" s="26" t="s">
        <v>21</v>
      </c>
      <c r="K4" s="27" t="s">
        <v>22</v>
      </c>
      <c r="L4" s="28" t="s">
        <v>23</v>
      </c>
      <c r="M4" s="28" t="s">
        <v>24</v>
      </c>
      <c r="N4" s="8"/>
    </row>
    <row r="5" spans="1:14" x14ac:dyDescent="0.2">
      <c r="A5" s="29" t="s">
        <v>25</v>
      </c>
      <c r="B5" s="30">
        <v>86361060</v>
      </c>
      <c r="C5" s="31">
        <v>116665500</v>
      </c>
      <c r="D5" s="31">
        <v>152753300</v>
      </c>
      <c r="E5" s="30">
        <v>161380600</v>
      </c>
      <c r="F5" s="31">
        <v>132387800</v>
      </c>
      <c r="G5" s="31">
        <v>177975100</v>
      </c>
      <c r="H5" s="32">
        <v>2237680</v>
      </c>
      <c r="I5" s="29">
        <v>2908865</v>
      </c>
      <c r="J5" s="29">
        <v>1132684</v>
      </c>
      <c r="K5" s="32">
        <v>700570.4</v>
      </c>
      <c r="L5" s="29">
        <v>214621.4</v>
      </c>
      <c r="M5" s="29">
        <v>145580.79999999999</v>
      </c>
    </row>
    <row r="6" spans="1:14" x14ac:dyDescent="0.2">
      <c r="A6" s="29" t="s">
        <v>26</v>
      </c>
      <c r="B6" s="30">
        <v>4095331000</v>
      </c>
      <c r="C6" s="31">
        <v>4181086000</v>
      </c>
      <c r="D6" s="31">
        <v>2720642000</v>
      </c>
      <c r="E6" s="30">
        <v>2403338000</v>
      </c>
      <c r="F6" s="31">
        <v>2237324000</v>
      </c>
      <c r="G6" s="31">
        <v>2147251000</v>
      </c>
      <c r="H6" s="30">
        <v>37744720</v>
      </c>
      <c r="I6" s="31">
        <v>46546050</v>
      </c>
      <c r="J6" s="31">
        <v>38732130</v>
      </c>
      <c r="K6" s="30">
        <v>37977800</v>
      </c>
      <c r="L6" s="31">
        <v>42101860</v>
      </c>
      <c r="M6" s="31">
        <v>23776080</v>
      </c>
    </row>
    <row r="7" spans="1:14" x14ac:dyDescent="0.2">
      <c r="A7" s="29" t="s">
        <v>27</v>
      </c>
      <c r="B7" s="32">
        <v>6492693</v>
      </c>
      <c r="C7" s="29">
        <v>9053857</v>
      </c>
      <c r="D7" s="29">
        <v>8722464</v>
      </c>
      <c r="E7" s="32">
        <v>9110761</v>
      </c>
      <c r="F7" s="29">
        <v>6955576</v>
      </c>
      <c r="G7" s="29">
        <v>9095807</v>
      </c>
      <c r="H7" s="32">
        <v>1025614</v>
      </c>
      <c r="I7" s="29">
        <v>1220496</v>
      </c>
      <c r="J7" s="29">
        <v>1439310</v>
      </c>
      <c r="K7" s="32">
        <v>1110940</v>
      </c>
      <c r="L7" s="29">
        <v>1432334</v>
      </c>
      <c r="M7" s="29">
        <v>871265.9</v>
      </c>
    </row>
    <row r="8" spans="1:14" x14ac:dyDescent="0.2">
      <c r="A8" s="29" t="s">
        <v>28</v>
      </c>
      <c r="B8" s="32">
        <v>7732410</v>
      </c>
      <c r="C8" s="29">
        <v>9389220</v>
      </c>
      <c r="D8" s="31">
        <v>10840480</v>
      </c>
      <c r="E8" s="32">
        <v>9643933</v>
      </c>
      <c r="F8" s="29">
        <v>7438448</v>
      </c>
      <c r="G8" s="31">
        <v>14951790</v>
      </c>
      <c r="H8" s="30">
        <v>10233300</v>
      </c>
      <c r="I8" s="31">
        <v>15551860</v>
      </c>
      <c r="J8" s="31">
        <v>12743700</v>
      </c>
      <c r="K8" s="30">
        <v>13987990</v>
      </c>
      <c r="L8" s="31">
        <v>12222150</v>
      </c>
      <c r="M8" s="31">
        <v>15993010</v>
      </c>
    </row>
    <row r="9" spans="1:14" x14ac:dyDescent="0.2">
      <c r="A9" s="29" t="s">
        <v>29</v>
      </c>
      <c r="B9" s="30">
        <v>58311400</v>
      </c>
      <c r="C9" s="31">
        <v>98311260</v>
      </c>
      <c r="D9" s="31">
        <v>94855470</v>
      </c>
      <c r="E9" s="30">
        <v>109890100</v>
      </c>
      <c r="F9" s="31">
        <v>93798270</v>
      </c>
      <c r="G9" s="31">
        <v>101119000</v>
      </c>
      <c r="H9" s="32">
        <v>2030464</v>
      </c>
      <c r="I9" s="29">
        <v>2509583</v>
      </c>
      <c r="J9" s="29">
        <v>2961428</v>
      </c>
      <c r="K9" s="32">
        <v>6701307</v>
      </c>
      <c r="L9" s="29">
        <v>5520880</v>
      </c>
      <c r="M9" s="31">
        <v>10501010</v>
      </c>
    </row>
    <row r="10" spans="1:14" x14ac:dyDescent="0.2">
      <c r="A10" s="29" t="s">
        <v>30</v>
      </c>
      <c r="B10" s="30">
        <v>77133560</v>
      </c>
      <c r="C10" s="31">
        <v>87993700</v>
      </c>
      <c r="D10" s="31">
        <v>88376740</v>
      </c>
      <c r="E10" s="30">
        <v>95977090</v>
      </c>
      <c r="F10" s="31">
        <v>81166380</v>
      </c>
      <c r="G10" s="31">
        <v>73524710</v>
      </c>
      <c r="H10" s="32">
        <v>322385.59999999998</v>
      </c>
      <c r="I10" s="29">
        <v>1328580</v>
      </c>
      <c r="J10" s="29">
        <v>1725600</v>
      </c>
      <c r="K10" s="32">
        <v>1260893</v>
      </c>
      <c r="L10" s="29">
        <v>545262.80000000005</v>
      </c>
      <c r="M10" s="29">
        <v>227241</v>
      </c>
    </row>
    <row r="11" spans="1:14" x14ac:dyDescent="0.2">
      <c r="A11" s="29" t="s">
        <v>31</v>
      </c>
      <c r="B11" s="32">
        <v>2960257</v>
      </c>
      <c r="C11" s="29">
        <v>3008768</v>
      </c>
      <c r="D11" s="29">
        <v>2610252</v>
      </c>
      <c r="E11" s="32">
        <v>2707975</v>
      </c>
      <c r="F11" s="29">
        <v>2748209</v>
      </c>
      <c r="G11" s="29">
        <v>2799749</v>
      </c>
      <c r="H11" s="32">
        <v>4334819</v>
      </c>
      <c r="I11" s="29">
        <v>5042638</v>
      </c>
      <c r="J11" s="29">
        <v>3504002</v>
      </c>
      <c r="K11" s="32">
        <v>4514591</v>
      </c>
      <c r="L11" s="29">
        <v>4226517</v>
      </c>
      <c r="M11" s="29">
        <v>5225455</v>
      </c>
    </row>
    <row r="12" spans="1:14" x14ac:dyDescent="0.2">
      <c r="A12" s="29" t="s">
        <v>32</v>
      </c>
      <c r="B12" s="30">
        <v>164765700</v>
      </c>
      <c r="C12" s="31">
        <v>153447100</v>
      </c>
      <c r="D12" s="31">
        <v>152486500</v>
      </c>
      <c r="E12" s="30">
        <v>72313840</v>
      </c>
      <c r="F12" s="31">
        <v>156425600</v>
      </c>
      <c r="G12" s="31">
        <v>103788800</v>
      </c>
      <c r="H12" s="32">
        <v>854749.2</v>
      </c>
      <c r="I12" s="29">
        <v>596209.9</v>
      </c>
      <c r="J12" s="29">
        <v>483118.1</v>
      </c>
      <c r="K12" s="32">
        <v>595188.69999999995</v>
      </c>
      <c r="L12" s="29">
        <v>591017</v>
      </c>
      <c r="M12" s="29">
        <v>860543.8</v>
      </c>
    </row>
    <row r="13" spans="1:14" x14ac:dyDescent="0.2">
      <c r="A13" s="29" t="s">
        <v>33</v>
      </c>
      <c r="B13" s="32">
        <v>782430.3</v>
      </c>
      <c r="C13" s="29">
        <v>1322692</v>
      </c>
      <c r="D13" s="29">
        <v>2593639</v>
      </c>
      <c r="E13" s="32">
        <v>4010660</v>
      </c>
      <c r="F13" s="29">
        <v>2349176</v>
      </c>
      <c r="G13" s="29">
        <v>3196834</v>
      </c>
      <c r="H13" s="32">
        <v>603843.1</v>
      </c>
      <c r="I13" s="29">
        <v>363534.8</v>
      </c>
      <c r="J13" s="29">
        <v>429817.7</v>
      </c>
      <c r="K13" s="32">
        <v>428871.5</v>
      </c>
      <c r="L13" s="29">
        <v>292936.09999999998</v>
      </c>
      <c r="M13" s="29">
        <v>331949</v>
      </c>
    </row>
    <row r="14" spans="1:14" x14ac:dyDescent="0.2">
      <c r="A14" s="29" t="s">
        <v>34</v>
      </c>
      <c r="B14" s="32">
        <v>1572203</v>
      </c>
      <c r="C14" s="29">
        <v>2335087</v>
      </c>
      <c r="D14" s="29">
        <v>2521113</v>
      </c>
      <c r="E14" s="32">
        <v>3443007</v>
      </c>
      <c r="F14" s="29">
        <v>2747954</v>
      </c>
      <c r="G14" s="29">
        <v>2661679</v>
      </c>
      <c r="H14" s="32">
        <v>0</v>
      </c>
      <c r="I14" s="29">
        <v>0</v>
      </c>
      <c r="J14" s="29">
        <v>0</v>
      </c>
      <c r="K14" s="32">
        <v>0</v>
      </c>
      <c r="L14" s="29">
        <v>0</v>
      </c>
      <c r="M14" s="29">
        <v>0</v>
      </c>
    </row>
    <row r="15" spans="1:14" x14ac:dyDescent="0.2">
      <c r="A15" s="29" t="s">
        <v>35</v>
      </c>
      <c r="B15" s="30">
        <v>120111000</v>
      </c>
      <c r="C15" s="31">
        <v>117816100</v>
      </c>
      <c r="D15" s="31">
        <v>149401000</v>
      </c>
      <c r="E15" s="30">
        <v>143888000</v>
      </c>
      <c r="F15" s="31">
        <v>152807500</v>
      </c>
      <c r="G15" s="31">
        <v>138867100</v>
      </c>
      <c r="H15" s="30">
        <v>112744700</v>
      </c>
      <c r="I15" s="31">
        <v>139122200</v>
      </c>
      <c r="J15" s="31">
        <v>131748300</v>
      </c>
      <c r="K15" s="30">
        <v>172222900</v>
      </c>
      <c r="L15" s="31">
        <v>169635900</v>
      </c>
      <c r="M15" s="31">
        <v>231289900</v>
      </c>
    </row>
    <row r="16" spans="1:14" x14ac:dyDescent="0.2">
      <c r="A16" s="29" t="s">
        <v>36</v>
      </c>
      <c r="B16" s="32">
        <v>3424482</v>
      </c>
      <c r="C16" s="29">
        <v>5612794</v>
      </c>
      <c r="D16" s="29">
        <v>5835728</v>
      </c>
      <c r="E16" s="32">
        <v>7191714</v>
      </c>
      <c r="F16" s="29">
        <v>6384170</v>
      </c>
      <c r="G16" s="29">
        <v>7035050</v>
      </c>
      <c r="H16" s="32">
        <v>0</v>
      </c>
      <c r="I16" s="29">
        <v>0</v>
      </c>
      <c r="J16" s="29">
        <v>0</v>
      </c>
      <c r="K16" s="32">
        <v>0</v>
      </c>
      <c r="L16" s="29">
        <v>0</v>
      </c>
      <c r="M16" s="29">
        <v>0</v>
      </c>
    </row>
    <row r="17" spans="1:13" x14ac:dyDescent="0.2">
      <c r="A17" s="29" t="s">
        <v>37</v>
      </c>
      <c r="B17" s="30">
        <v>229248900</v>
      </c>
      <c r="C17" s="31">
        <v>383370300</v>
      </c>
      <c r="D17" s="31">
        <v>340258900</v>
      </c>
      <c r="E17" s="30">
        <v>346080700</v>
      </c>
      <c r="F17" s="31">
        <v>277310600</v>
      </c>
      <c r="G17" s="31">
        <v>420266300</v>
      </c>
      <c r="H17" s="30">
        <v>479293500</v>
      </c>
      <c r="I17" s="31">
        <v>446355600</v>
      </c>
      <c r="J17" s="31">
        <v>393524800</v>
      </c>
      <c r="K17" s="30">
        <v>474290000</v>
      </c>
      <c r="L17" s="31">
        <v>361925000</v>
      </c>
      <c r="M17" s="31">
        <v>463632300</v>
      </c>
    </row>
    <row r="18" spans="1:13" x14ac:dyDescent="0.2">
      <c r="A18" s="29" t="s">
        <v>38</v>
      </c>
      <c r="B18" s="30">
        <v>20710510</v>
      </c>
      <c r="C18" s="31">
        <v>22368340</v>
      </c>
      <c r="D18" s="31">
        <v>22075010</v>
      </c>
      <c r="E18" s="30">
        <v>30138980</v>
      </c>
      <c r="F18" s="31">
        <v>24320050</v>
      </c>
      <c r="G18" s="31">
        <v>26451540</v>
      </c>
      <c r="H18" s="32">
        <v>542802.4</v>
      </c>
      <c r="I18" s="29">
        <v>1035371</v>
      </c>
      <c r="J18" s="29">
        <v>373688.2</v>
      </c>
      <c r="K18" s="32">
        <v>479788.9</v>
      </c>
      <c r="L18" s="29">
        <v>424542.5</v>
      </c>
      <c r="M18" s="29">
        <v>382700.2</v>
      </c>
    </row>
    <row r="19" spans="1:13" x14ac:dyDescent="0.2">
      <c r="A19" s="29" t="s">
        <v>39</v>
      </c>
      <c r="B19" s="32">
        <v>240685.2</v>
      </c>
      <c r="C19" s="29">
        <v>513924.1</v>
      </c>
      <c r="D19" s="29">
        <v>625030.19999999995</v>
      </c>
      <c r="E19" s="32">
        <v>513952</v>
      </c>
      <c r="F19" s="29">
        <v>578215.80000000005</v>
      </c>
      <c r="G19" s="29">
        <v>208428.7</v>
      </c>
      <c r="H19" s="32">
        <v>0</v>
      </c>
      <c r="I19" s="29">
        <v>6446.0630000000001</v>
      </c>
      <c r="J19" s="29">
        <v>27187.21</v>
      </c>
      <c r="K19" s="32">
        <v>11410.53</v>
      </c>
      <c r="L19" s="29">
        <v>0</v>
      </c>
      <c r="M19" s="29">
        <v>0</v>
      </c>
    </row>
    <row r="20" spans="1:13" x14ac:dyDescent="0.2">
      <c r="A20" s="29" t="s">
        <v>40</v>
      </c>
      <c r="B20" s="32">
        <v>3387823</v>
      </c>
      <c r="C20" s="29">
        <v>3882828</v>
      </c>
      <c r="D20" s="29">
        <v>3733696</v>
      </c>
      <c r="E20" s="32">
        <v>4983380</v>
      </c>
      <c r="F20" s="29">
        <v>4386393</v>
      </c>
      <c r="G20" s="29">
        <v>3392573</v>
      </c>
      <c r="H20" s="32">
        <v>2543.8670000000002</v>
      </c>
      <c r="I20" s="29">
        <v>4034.6179999999999</v>
      </c>
      <c r="J20" s="29">
        <v>4125.01</v>
      </c>
      <c r="K20" s="32">
        <v>5423.4769999999999</v>
      </c>
      <c r="L20" s="29">
        <v>5737.5129999999999</v>
      </c>
      <c r="M20" s="29">
        <v>3231.7220000000002</v>
      </c>
    </row>
    <row r="21" spans="1:13" x14ac:dyDescent="0.2">
      <c r="A21" s="29" t="s">
        <v>41</v>
      </c>
      <c r="B21" s="32">
        <v>22965.13</v>
      </c>
      <c r="C21" s="29">
        <v>9156.616</v>
      </c>
      <c r="D21" s="29">
        <v>8663.1360000000004</v>
      </c>
      <c r="E21" s="32">
        <v>12217.99</v>
      </c>
      <c r="F21" s="29">
        <v>3403.1559999999999</v>
      </c>
      <c r="G21" s="29">
        <v>10348.5</v>
      </c>
      <c r="H21" s="32">
        <v>447630.3</v>
      </c>
      <c r="I21" s="29">
        <v>433656.7</v>
      </c>
      <c r="J21" s="29">
        <v>353165.3</v>
      </c>
      <c r="K21" s="32">
        <v>468854.1</v>
      </c>
      <c r="L21" s="29">
        <v>360914.1</v>
      </c>
      <c r="M21" s="29">
        <v>518677</v>
      </c>
    </row>
    <row r="22" spans="1:13" x14ac:dyDescent="0.2">
      <c r="A22" s="29" t="s">
        <v>42</v>
      </c>
      <c r="B22" s="32">
        <v>7922803</v>
      </c>
      <c r="C22" s="31">
        <v>14607980</v>
      </c>
      <c r="D22" s="31">
        <v>11665780</v>
      </c>
      <c r="E22" s="30">
        <v>12151660</v>
      </c>
      <c r="F22" s="29">
        <v>8957714</v>
      </c>
      <c r="G22" s="31">
        <v>13691820</v>
      </c>
      <c r="H22" s="30">
        <v>41959890</v>
      </c>
      <c r="I22" s="31">
        <v>46999780</v>
      </c>
      <c r="J22" s="31">
        <v>36016540</v>
      </c>
      <c r="K22" s="30">
        <v>43475580</v>
      </c>
      <c r="L22" s="31">
        <v>39572140</v>
      </c>
      <c r="M22" s="31">
        <v>51067900</v>
      </c>
    </row>
    <row r="23" spans="1:13" x14ac:dyDescent="0.2">
      <c r="A23" s="29" t="s">
        <v>43</v>
      </c>
      <c r="B23" s="30">
        <v>11182860</v>
      </c>
      <c r="C23" s="31">
        <v>25626620</v>
      </c>
      <c r="D23" s="31">
        <v>18361610</v>
      </c>
      <c r="E23" s="30">
        <v>16625350</v>
      </c>
      <c r="F23" s="31">
        <v>20135090</v>
      </c>
      <c r="G23" s="31">
        <v>13173140</v>
      </c>
      <c r="H23" s="32">
        <v>4482666</v>
      </c>
      <c r="I23" s="29">
        <v>5977891</v>
      </c>
      <c r="J23" s="29">
        <v>4335660</v>
      </c>
      <c r="K23" s="32">
        <v>6001904</v>
      </c>
      <c r="L23" s="29">
        <v>5215778</v>
      </c>
      <c r="M23" s="29">
        <v>7397947</v>
      </c>
    </row>
    <row r="24" spans="1:13" x14ac:dyDescent="0.2">
      <c r="A24" s="29" t="s">
        <v>44</v>
      </c>
      <c r="B24" s="30">
        <v>120103700</v>
      </c>
      <c r="C24" s="31">
        <v>178254300</v>
      </c>
      <c r="D24" s="31">
        <v>155835500</v>
      </c>
      <c r="E24" s="30">
        <v>188736600</v>
      </c>
      <c r="F24" s="31">
        <v>165179500</v>
      </c>
      <c r="G24" s="31">
        <v>191804000</v>
      </c>
      <c r="H24" s="32">
        <v>2319228</v>
      </c>
      <c r="I24" s="29">
        <v>2504592</v>
      </c>
      <c r="J24" s="29">
        <v>2214805</v>
      </c>
      <c r="K24" s="32">
        <v>4448628</v>
      </c>
      <c r="L24" s="29">
        <v>3130806</v>
      </c>
      <c r="M24" s="29">
        <v>2790594</v>
      </c>
    </row>
    <row r="25" spans="1:13" x14ac:dyDescent="0.2">
      <c r="A25" s="29" t="s">
        <v>45</v>
      </c>
      <c r="B25" s="30">
        <v>220834700</v>
      </c>
      <c r="C25" s="31">
        <v>246703200</v>
      </c>
      <c r="D25" s="31">
        <v>241139800</v>
      </c>
      <c r="E25" s="30">
        <v>225776100</v>
      </c>
      <c r="F25" s="31">
        <v>224971200</v>
      </c>
      <c r="G25" s="31">
        <v>193771300</v>
      </c>
      <c r="H25" s="30">
        <v>58778000</v>
      </c>
      <c r="I25" s="31">
        <v>69147390</v>
      </c>
      <c r="J25" s="31">
        <v>49459790</v>
      </c>
      <c r="K25" s="30">
        <v>66888020</v>
      </c>
      <c r="L25" s="31">
        <v>60209460</v>
      </c>
      <c r="M25" s="31">
        <v>77804270</v>
      </c>
    </row>
    <row r="26" spans="1:13" x14ac:dyDescent="0.2">
      <c r="A26" s="29" t="s">
        <v>46</v>
      </c>
      <c r="B26" s="30">
        <v>1277761000</v>
      </c>
      <c r="C26" s="31">
        <v>1445034000</v>
      </c>
      <c r="D26" s="31">
        <v>1457691000</v>
      </c>
      <c r="E26" s="30">
        <v>1530183000</v>
      </c>
      <c r="F26" s="31">
        <v>1606685000</v>
      </c>
      <c r="G26" s="31">
        <v>1421615000</v>
      </c>
      <c r="H26" s="30">
        <v>16260610</v>
      </c>
      <c r="I26" s="31">
        <v>14433750</v>
      </c>
      <c r="J26" s="31">
        <v>11009140</v>
      </c>
      <c r="K26" s="30">
        <v>13236730</v>
      </c>
      <c r="L26" s="31">
        <v>11172800</v>
      </c>
      <c r="M26" s="31">
        <v>15686220</v>
      </c>
    </row>
    <row r="27" spans="1:13" x14ac:dyDescent="0.2">
      <c r="A27" s="29" t="s">
        <v>47</v>
      </c>
      <c r="B27" s="30">
        <v>83332030</v>
      </c>
      <c r="C27" s="31">
        <v>57118760</v>
      </c>
      <c r="D27" s="31">
        <v>164252000</v>
      </c>
      <c r="E27" s="30">
        <v>132416800</v>
      </c>
      <c r="F27" s="31">
        <v>134045500</v>
      </c>
      <c r="G27" s="31">
        <v>210187200</v>
      </c>
      <c r="H27" s="30">
        <v>76720300</v>
      </c>
      <c r="I27" s="31">
        <v>74527300</v>
      </c>
      <c r="J27" s="31">
        <v>57470240</v>
      </c>
      <c r="K27" s="30">
        <v>67729770</v>
      </c>
      <c r="L27" s="31">
        <v>60001470</v>
      </c>
      <c r="M27" s="31">
        <v>95570240</v>
      </c>
    </row>
    <row r="28" spans="1:13" x14ac:dyDescent="0.2">
      <c r="A28" s="29" t="s">
        <v>48</v>
      </c>
      <c r="B28" s="32">
        <v>3248486</v>
      </c>
      <c r="C28" s="29">
        <v>5214714</v>
      </c>
      <c r="D28" s="29">
        <v>5518130</v>
      </c>
      <c r="E28" s="32">
        <v>6505341</v>
      </c>
      <c r="F28" s="29">
        <v>5281795</v>
      </c>
      <c r="G28" s="31">
        <v>10739740</v>
      </c>
      <c r="H28" s="32">
        <v>1939223</v>
      </c>
      <c r="I28" s="29">
        <v>1806585</v>
      </c>
      <c r="J28" s="29">
        <v>2175240</v>
      </c>
      <c r="K28" s="32">
        <v>2239339</v>
      </c>
      <c r="L28" s="29">
        <v>2358420</v>
      </c>
      <c r="M28" s="29">
        <v>2558390</v>
      </c>
    </row>
    <row r="29" spans="1:13" x14ac:dyDescent="0.2">
      <c r="A29" s="29" t="s">
        <v>49</v>
      </c>
      <c r="B29" s="30">
        <v>2810727000</v>
      </c>
      <c r="C29" s="31">
        <v>4177373000</v>
      </c>
      <c r="D29" s="31">
        <v>4100684000</v>
      </c>
      <c r="E29" s="30">
        <v>5070745000</v>
      </c>
      <c r="F29" s="31">
        <v>5570227000</v>
      </c>
      <c r="G29" s="31">
        <v>3184467000</v>
      </c>
      <c r="H29" s="30">
        <v>708373300</v>
      </c>
      <c r="I29" s="31">
        <v>841907700</v>
      </c>
      <c r="J29" s="31">
        <v>654911000</v>
      </c>
      <c r="K29" s="30">
        <v>811243500</v>
      </c>
      <c r="L29" s="31">
        <v>721010200</v>
      </c>
      <c r="M29" s="31">
        <v>1045483000</v>
      </c>
    </row>
    <row r="30" spans="1:13" x14ac:dyDescent="0.2">
      <c r="A30" s="29" t="s">
        <v>50</v>
      </c>
      <c r="B30" s="30">
        <v>18899770</v>
      </c>
      <c r="C30" s="31">
        <v>25418630</v>
      </c>
      <c r="D30" s="31">
        <v>24252190</v>
      </c>
      <c r="E30" s="30">
        <v>30417590</v>
      </c>
      <c r="F30" s="31">
        <v>25583110</v>
      </c>
      <c r="G30" s="31">
        <v>28783310</v>
      </c>
      <c r="H30" s="32">
        <v>21154.2</v>
      </c>
      <c r="I30" s="29">
        <v>62858.75</v>
      </c>
      <c r="J30" s="29">
        <v>10394.41</v>
      </c>
      <c r="K30" s="32">
        <v>21392.55</v>
      </c>
      <c r="L30" s="29">
        <v>0</v>
      </c>
      <c r="M30" s="29">
        <v>8217.2009999999991</v>
      </c>
    </row>
    <row r="31" spans="1:13" x14ac:dyDescent="0.2">
      <c r="A31" s="29" t="s">
        <v>51</v>
      </c>
      <c r="B31" s="30">
        <v>1075264000</v>
      </c>
      <c r="C31" s="31">
        <v>945671700</v>
      </c>
      <c r="D31" s="31">
        <v>943270100</v>
      </c>
      <c r="E31" s="30">
        <v>1203879000</v>
      </c>
      <c r="F31" s="31">
        <v>936446500</v>
      </c>
      <c r="G31" s="31">
        <v>2900711000</v>
      </c>
      <c r="H31" s="30">
        <v>108982200</v>
      </c>
      <c r="I31" s="31">
        <v>42180820</v>
      </c>
      <c r="J31" s="31">
        <v>17259870</v>
      </c>
      <c r="K31" s="30">
        <v>16923780</v>
      </c>
      <c r="L31" s="31">
        <v>15486340</v>
      </c>
      <c r="M31" s="31">
        <v>17860480</v>
      </c>
    </row>
    <row r="32" spans="1:13" x14ac:dyDescent="0.2">
      <c r="A32" s="29" t="s">
        <v>52</v>
      </c>
      <c r="B32" s="30">
        <v>26345880</v>
      </c>
      <c r="C32" s="31">
        <v>36522470</v>
      </c>
      <c r="D32" s="31">
        <v>45674060</v>
      </c>
      <c r="E32" s="30">
        <v>56566160</v>
      </c>
      <c r="F32" s="31">
        <v>49992690</v>
      </c>
      <c r="G32" s="31">
        <v>58324360</v>
      </c>
      <c r="H32" s="32">
        <v>637980.80000000005</v>
      </c>
      <c r="I32" s="29">
        <v>814415.2</v>
      </c>
      <c r="J32" s="29">
        <v>618645.4</v>
      </c>
      <c r="K32" s="32">
        <v>1097181</v>
      </c>
      <c r="L32" s="29">
        <v>948672.2</v>
      </c>
      <c r="M32" s="29">
        <v>1682294</v>
      </c>
    </row>
    <row r="33" spans="1:13" x14ac:dyDescent="0.2">
      <c r="A33" s="29" t="s">
        <v>53</v>
      </c>
      <c r="B33" s="30">
        <v>80329890</v>
      </c>
      <c r="C33" s="31">
        <v>89298710</v>
      </c>
      <c r="D33" s="31">
        <v>95564780</v>
      </c>
      <c r="E33" s="30">
        <v>107923400</v>
      </c>
      <c r="F33" s="31">
        <v>94821600</v>
      </c>
      <c r="G33" s="31">
        <v>109158100</v>
      </c>
      <c r="H33" s="32">
        <v>4171919</v>
      </c>
      <c r="I33" s="29">
        <v>5280958</v>
      </c>
      <c r="J33" s="29">
        <v>4628806</v>
      </c>
      <c r="K33" s="32">
        <v>6012252</v>
      </c>
      <c r="L33" s="29">
        <v>5887228</v>
      </c>
      <c r="M33" s="29">
        <v>6971431</v>
      </c>
    </row>
    <row r="34" spans="1:13" x14ac:dyDescent="0.2">
      <c r="A34" s="29" t="s">
        <v>54</v>
      </c>
      <c r="B34" s="30">
        <v>1011873000</v>
      </c>
      <c r="C34" s="31">
        <v>1200889000</v>
      </c>
      <c r="D34" s="31">
        <v>1095616000</v>
      </c>
      <c r="E34" s="30">
        <v>1118555000</v>
      </c>
      <c r="F34" s="31">
        <v>1240973000</v>
      </c>
      <c r="G34" s="31">
        <v>1328694000</v>
      </c>
      <c r="H34" s="30">
        <v>75764200</v>
      </c>
      <c r="I34" s="31">
        <v>90065670</v>
      </c>
      <c r="J34" s="31">
        <v>72403990</v>
      </c>
      <c r="K34" s="30">
        <v>93165010</v>
      </c>
      <c r="L34" s="31">
        <v>89019610</v>
      </c>
      <c r="M34" s="31">
        <v>129554700</v>
      </c>
    </row>
    <row r="35" spans="1:13" x14ac:dyDescent="0.2">
      <c r="A35" s="29" t="s">
        <v>55</v>
      </c>
      <c r="B35" s="32">
        <v>8516714</v>
      </c>
      <c r="C35" s="29">
        <v>8635430</v>
      </c>
      <c r="D35" s="31">
        <v>15574880</v>
      </c>
      <c r="E35" s="30">
        <v>13778530</v>
      </c>
      <c r="F35" s="29">
        <v>9824164</v>
      </c>
      <c r="G35" s="31">
        <v>26601820</v>
      </c>
      <c r="H35" s="32">
        <v>0</v>
      </c>
      <c r="I35" s="29">
        <v>0</v>
      </c>
      <c r="J35" s="29">
        <v>0</v>
      </c>
      <c r="K35" s="32">
        <v>0</v>
      </c>
      <c r="L35" s="29">
        <v>0</v>
      </c>
      <c r="M35" s="29">
        <v>0</v>
      </c>
    </row>
    <row r="36" spans="1:13" x14ac:dyDescent="0.2">
      <c r="A36" s="29" t="s">
        <v>56</v>
      </c>
      <c r="B36" s="30">
        <v>11291020</v>
      </c>
      <c r="C36" s="31">
        <v>14326370</v>
      </c>
      <c r="D36" s="31">
        <v>15800740</v>
      </c>
      <c r="E36" s="30">
        <v>19455430</v>
      </c>
      <c r="F36" s="31">
        <v>14285770</v>
      </c>
      <c r="G36" s="31">
        <v>17871460</v>
      </c>
      <c r="H36" s="32">
        <v>4802.875</v>
      </c>
      <c r="I36" s="29">
        <v>481281</v>
      </c>
      <c r="J36" s="29">
        <v>1948775</v>
      </c>
      <c r="K36" s="32">
        <v>559004.9</v>
      </c>
      <c r="L36" s="29">
        <v>343012.6</v>
      </c>
      <c r="M36" s="29">
        <v>96576.13</v>
      </c>
    </row>
    <row r="37" spans="1:13" x14ac:dyDescent="0.2">
      <c r="A37" s="29" t="s">
        <v>57</v>
      </c>
      <c r="B37" s="32">
        <v>6481360</v>
      </c>
      <c r="C37" s="29">
        <v>8555135</v>
      </c>
      <c r="D37" s="29">
        <v>4425668</v>
      </c>
      <c r="E37" s="32">
        <v>8357872</v>
      </c>
      <c r="F37" s="29">
        <v>4642412</v>
      </c>
      <c r="G37" s="29">
        <v>4525794</v>
      </c>
      <c r="H37" s="32">
        <v>85517.88</v>
      </c>
      <c r="I37" s="29">
        <v>50604.19</v>
      </c>
      <c r="J37" s="29">
        <v>63081.69</v>
      </c>
      <c r="K37" s="32">
        <v>65654.2</v>
      </c>
      <c r="L37" s="29">
        <v>79339.05</v>
      </c>
      <c r="M37" s="29">
        <v>103507.6</v>
      </c>
    </row>
    <row r="38" spans="1:13" x14ac:dyDescent="0.2">
      <c r="A38" s="29" t="s">
        <v>58</v>
      </c>
      <c r="B38" s="32">
        <v>3595758</v>
      </c>
      <c r="C38" s="29">
        <v>5565224</v>
      </c>
      <c r="D38" s="29">
        <v>5991543</v>
      </c>
      <c r="E38" s="32">
        <v>9471235</v>
      </c>
      <c r="F38" s="29">
        <v>9214798</v>
      </c>
      <c r="G38" s="29">
        <v>8616380</v>
      </c>
      <c r="H38" s="32">
        <v>464087.2</v>
      </c>
      <c r="I38" s="29">
        <v>311513.59999999998</v>
      </c>
      <c r="J38" s="29">
        <v>355711.5</v>
      </c>
      <c r="K38" s="32">
        <v>502133.5</v>
      </c>
      <c r="L38" s="29">
        <v>310916.2</v>
      </c>
      <c r="M38" s="29">
        <v>447685.8</v>
      </c>
    </row>
    <row r="39" spans="1:13" x14ac:dyDescent="0.2">
      <c r="A39" s="29" t="s">
        <v>59</v>
      </c>
      <c r="B39" s="32">
        <v>888559.5</v>
      </c>
      <c r="C39" s="29">
        <v>600872.6</v>
      </c>
      <c r="D39" s="29">
        <v>1201002</v>
      </c>
      <c r="E39" s="32">
        <v>931607.2</v>
      </c>
      <c r="F39" s="29">
        <v>859071.1</v>
      </c>
      <c r="G39" s="29">
        <v>1527238</v>
      </c>
      <c r="H39" s="32">
        <v>0</v>
      </c>
      <c r="I39" s="29">
        <v>0</v>
      </c>
      <c r="J39" s="29">
        <v>0</v>
      </c>
      <c r="K39" s="32">
        <v>0</v>
      </c>
      <c r="L39" s="29">
        <v>0</v>
      </c>
      <c r="M39" s="29">
        <v>0</v>
      </c>
    </row>
    <row r="40" spans="1:13" x14ac:dyDescent="0.2">
      <c r="A40" s="29" t="s">
        <v>60</v>
      </c>
      <c r="B40" s="30">
        <v>14082880</v>
      </c>
      <c r="C40" s="31">
        <v>16407510</v>
      </c>
      <c r="D40" s="31">
        <v>20153740</v>
      </c>
      <c r="E40" s="30">
        <v>19734890</v>
      </c>
      <c r="F40" s="31">
        <v>18897360</v>
      </c>
      <c r="G40" s="31">
        <v>19921410</v>
      </c>
      <c r="H40" s="32">
        <v>650489.69999999995</v>
      </c>
      <c r="I40" s="29">
        <v>37168.11</v>
      </c>
      <c r="J40" s="29">
        <v>41190.019999999997</v>
      </c>
      <c r="K40" s="32">
        <v>9494.3880000000008</v>
      </c>
      <c r="L40" s="29">
        <v>11719.61</v>
      </c>
      <c r="M40" s="29">
        <v>3638.4830000000002</v>
      </c>
    </row>
    <row r="41" spans="1:13" x14ac:dyDescent="0.2">
      <c r="A41" s="29" t="s">
        <v>61</v>
      </c>
      <c r="B41" s="30">
        <v>75603820</v>
      </c>
      <c r="C41" s="31">
        <v>89668350</v>
      </c>
      <c r="D41" s="31">
        <v>89984320</v>
      </c>
      <c r="E41" s="30">
        <v>95113910</v>
      </c>
      <c r="F41" s="31">
        <v>91008370</v>
      </c>
      <c r="G41" s="31">
        <v>74488540</v>
      </c>
      <c r="H41" s="32">
        <v>50261.54</v>
      </c>
      <c r="I41" s="29">
        <v>105654</v>
      </c>
      <c r="J41" s="29">
        <v>141540.20000000001</v>
      </c>
      <c r="K41" s="32">
        <v>95965.84</v>
      </c>
      <c r="L41" s="29">
        <v>197487.3</v>
      </c>
      <c r="M41" s="29">
        <v>79305.899999999994</v>
      </c>
    </row>
    <row r="42" spans="1:13" x14ac:dyDescent="0.2">
      <c r="A42" s="29" t="s">
        <v>62</v>
      </c>
      <c r="B42" s="30">
        <v>17409280</v>
      </c>
      <c r="C42" s="31">
        <v>18591450</v>
      </c>
      <c r="D42" s="31">
        <v>39825110</v>
      </c>
      <c r="E42" s="30">
        <v>56814280</v>
      </c>
      <c r="F42" s="31">
        <v>45557270</v>
      </c>
      <c r="G42" s="31">
        <v>48513520</v>
      </c>
      <c r="H42" s="32">
        <v>28889.31</v>
      </c>
      <c r="I42" s="29">
        <v>35471.5</v>
      </c>
      <c r="J42" s="29">
        <v>27219.35</v>
      </c>
      <c r="K42" s="32">
        <v>28258.22</v>
      </c>
      <c r="L42" s="29">
        <v>68363.429999999993</v>
      </c>
      <c r="M42" s="29">
        <v>28491.57</v>
      </c>
    </row>
    <row r="43" spans="1:13" x14ac:dyDescent="0.2">
      <c r="A43" s="29" t="s">
        <v>63</v>
      </c>
      <c r="B43" s="30">
        <v>11314340</v>
      </c>
      <c r="C43" s="31">
        <v>16368730</v>
      </c>
      <c r="D43" s="31">
        <v>18610020</v>
      </c>
      <c r="E43" s="30">
        <v>27322300</v>
      </c>
      <c r="F43" s="31">
        <v>26366450</v>
      </c>
      <c r="G43" s="31">
        <v>29536140</v>
      </c>
      <c r="H43" s="32">
        <v>2507025</v>
      </c>
      <c r="I43" s="29">
        <v>2986181</v>
      </c>
      <c r="J43" s="29">
        <v>1837733</v>
      </c>
      <c r="K43" s="32">
        <v>2427131</v>
      </c>
      <c r="L43" s="29">
        <v>2380814</v>
      </c>
      <c r="M43" s="29">
        <v>2659630</v>
      </c>
    </row>
    <row r="44" spans="1:13" x14ac:dyDescent="0.2">
      <c r="A44" s="29" t="s">
        <v>64</v>
      </c>
      <c r="B44" s="32">
        <v>6163394</v>
      </c>
      <c r="C44" s="29">
        <v>7994419</v>
      </c>
      <c r="D44" s="29">
        <v>8127231</v>
      </c>
      <c r="E44" s="32">
        <v>7210220</v>
      </c>
      <c r="F44" s="29">
        <v>9178328</v>
      </c>
      <c r="G44" s="29">
        <v>7846914</v>
      </c>
      <c r="H44" s="32">
        <v>29714.26</v>
      </c>
      <c r="I44" s="29">
        <v>115160.8</v>
      </c>
      <c r="J44" s="29">
        <v>54021.34</v>
      </c>
      <c r="K44" s="32">
        <v>155702.39999999999</v>
      </c>
      <c r="L44" s="29">
        <v>163800.20000000001</v>
      </c>
      <c r="M44" s="29">
        <v>90225.55</v>
      </c>
    </row>
    <row r="45" spans="1:13" x14ac:dyDescent="0.2">
      <c r="A45" s="29" t="s">
        <v>65</v>
      </c>
      <c r="B45" s="32">
        <v>4238078</v>
      </c>
      <c r="C45" s="29">
        <v>4086432</v>
      </c>
      <c r="D45" s="29">
        <v>5165037</v>
      </c>
      <c r="E45" s="32">
        <v>6287454</v>
      </c>
      <c r="F45" s="29">
        <v>5459065</v>
      </c>
      <c r="G45" s="29">
        <v>7628854</v>
      </c>
      <c r="H45" s="32">
        <v>0</v>
      </c>
      <c r="I45" s="29">
        <v>0</v>
      </c>
      <c r="J45" s="29">
        <v>0</v>
      </c>
      <c r="K45" s="32">
        <v>0</v>
      </c>
      <c r="L45" s="29">
        <v>0</v>
      </c>
      <c r="M45" s="29">
        <v>0</v>
      </c>
    </row>
    <row r="46" spans="1:13" x14ac:dyDescent="0.2">
      <c r="A46" s="29" t="s">
        <v>66</v>
      </c>
      <c r="B46" s="32">
        <v>6399016</v>
      </c>
      <c r="C46" s="29">
        <v>3762016</v>
      </c>
      <c r="D46" s="29">
        <v>5921193</v>
      </c>
      <c r="E46" s="32">
        <v>9290120</v>
      </c>
      <c r="F46" s="29">
        <v>7174820</v>
      </c>
      <c r="G46" s="31">
        <v>10175690</v>
      </c>
      <c r="H46" s="32">
        <v>0</v>
      </c>
      <c r="I46" s="29">
        <v>0</v>
      </c>
      <c r="J46" s="29">
        <v>0</v>
      </c>
      <c r="K46" s="32">
        <v>0</v>
      </c>
      <c r="L46" s="29">
        <v>0</v>
      </c>
      <c r="M46" s="29">
        <v>0</v>
      </c>
    </row>
    <row r="47" spans="1:13" x14ac:dyDescent="0.2">
      <c r="A47" s="29" t="s">
        <v>67</v>
      </c>
      <c r="B47" s="30">
        <v>37269980</v>
      </c>
      <c r="C47" s="31">
        <v>36824380</v>
      </c>
      <c r="D47" s="31">
        <v>43330160</v>
      </c>
      <c r="E47" s="30">
        <v>52578480</v>
      </c>
      <c r="F47" s="31">
        <v>48284400</v>
      </c>
      <c r="G47" s="31">
        <v>56642280</v>
      </c>
      <c r="H47" s="32">
        <v>4995.1049999999996</v>
      </c>
      <c r="I47" s="29">
        <v>2161.7820000000002</v>
      </c>
      <c r="J47" s="29">
        <v>12052.9</v>
      </c>
      <c r="K47" s="32">
        <v>11221.88</v>
      </c>
      <c r="L47" s="29">
        <v>9197.8729999999996</v>
      </c>
      <c r="M47" s="29">
        <v>10510.14</v>
      </c>
    </row>
    <row r="48" spans="1:13" x14ac:dyDescent="0.2">
      <c r="A48" s="29" t="s">
        <v>68</v>
      </c>
      <c r="B48" s="30">
        <v>19391730000</v>
      </c>
      <c r="C48" s="31">
        <v>25360720000</v>
      </c>
      <c r="D48" s="31">
        <v>23002310000</v>
      </c>
      <c r="E48" s="30">
        <v>24898060000</v>
      </c>
      <c r="F48" s="31">
        <v>24224250000</v>
      </c>
      <c r="G48" s="31">
        <v>22086590000</v>
      </c>
      <c r="H48" s="30">
        <v>3522436000</v>
      </c>
      <c r="I48" s="31">
        <v>404738700</v>
      </c>
      <c r="J48" s="31">
        <v>60123100</v>
      </c>
      <c r="K48" s="30">
        <v>15889400</v>
      </c>
      <c r="L48" s="29">
        <v>6065336</v>
      </c>
      <c r="M48" s="29">
        <v>3586431</v>
      </c>
    </row>
    <row r="49" spans="1:13" x14ac:dyDescent="0.2">
      <c r="A49" s="29" t="s">
        <v>69</v>
      </c>
      <c r="B49" s="32">
        <v>4673730</v>
      </c>
      <c r="C49" s="29">
        <v>4928111</v>
      </c>
      <c r="D49" s="29">
        <v>4252682</v>
      </c>
      <c r="E49" s="32">
        <v>4396070</v>
      </c>
      <c r="F49" s="29">
        <v>4261522</v>
      </c>
      <c r="G49" s="29">
        <v>5608918</v>
      </c>
      <c r="H49" s="32">
        <v>7444076</v>
      </c>
      <c r="I49" s="29">
        <v>9017890</v>
      </c>
      <c r="J49" s="29">
        <v>9797040</v>
      </c>
      <c r="K49" s="30">
        <v>10485490</v>
      </c>
      <c r="L49" s="29">
        <v>9202703</v>
      </c>
      <c r="M49" s="29">
        <v>8556141</v>
      </c>
    </row>
    <row r="50" spans="1:13" x14ac:dyDescent="0.2">
      <c r="A50" s="29" t="s">
        <v>70</v>
      </c>
      <c r="B50" s="30">
        <v>19263550</v>
      </c>
      <c r="C50" s="31">
        <v>14908230</v>
      </c>
      <c r="D50" s="31">
        <v>15651260</v>
      </c>
      <c r="E50" s="30">
        <v>17712110</v>
      </c>
      <c r="F50" s="31">
        <v>13401130</v>
      </c>
      <c r="G50" s="31">
        <v>24125540</v>
      </c>
      <c r="H50" s="32">
        <v>0</v>
      </c>
      <c r="I50" s="29">
        <v>0</v>
      </c>
      <c r="J50" s="29">
        <v>0</v>
      </c>
      <c r="K50" s="32">
        <v>0</v>
      </c>
      <c r="L50" s="29">
        <v>0</v>
      </c>
      <c r="M50" s="29">
        <v>0</v>
      </c>
    </row>
    <row r="51" spans="1:13" x14ac:dyDescent="0.2">
      <c r="A51" s="29" t="s">
        <v>71</v>
      </c>
      <c r="B51" s="32">
        <v>1002800</v>
      </c>
      <c r="C51" s="29">
        <v>925675.8</v>
      </c>
      <c r="D51" s="29">
        <v>803692.2</v>
      </c>
      <c r="E51" s="32">
        <v>942835.19999999995</v>
      </c>
      <c r="F51" s="29">
        <v>716776.4</v>
      </c>
      <c r="G51" s="29">
        <v>2179799</v>
      </c>
      <c r="H51" s="32">
        <v>0</v>
      </c>
      <c r="I51" s="29">
        <v>0</v>
      </c>
      <c r="J51" s="29">
        <v>0</v>
      </c>
      <c r="K51" s="32">
        <v>0</v>
      </c>
      <c r="L51" s="29">
        <v>0</v>
      </c>
      <c r="M51" s="29">
        <v>0</v>
      </c>
    </row>
    <row r="52" spans="1:13" x14ac:dyDescent="0.2">
      <c r="A52" s="29" t="s">
        <v>72</v>
      </c>
      <c r="B52" s="30">
        <v>810216800</v>
      </c>
      <c r="C52" s="31">
        <v>1061279000</v>
      </c>
      <c r="D52" s="31">
        <v>877256600</v>
      </c>
      <c r="E52" s="30">
        <v>1031099000</v>
      </c>
      <c r="F52" s="31">
        <v>1020646000</v>
      </c>
      <c r="G52" s="31">
        <v>920303300</v>
      </c>
      <c r="H52" s="30">
        <v>136735600</v>
      </c>
      <c r="I52" s="31">
        <v>10168080</v>
      </c>
      <c r="J52" s="29">
        <v>154975.5</v>
      </c>
      <c r="K52" s="32">
        <v>18223.41</v>
      </c>
      <c r="L52" s="29">
        <v>13058.92</v>
      </c>
      <c r="M52" s="29">
        <v>0</v>
      </c>
    </row>
    <row r="53" spans="1:13" x14ac:dyDescent="0.2">
      <c r="A53" s="29" t="s">
        <v>73</v>
      </c>
      <c r="B53" s="32">
        <v>3137624</v>
      </c>
      <c r="C53" s="29">
        <v>2960463</v>
      </c>
      <c r="D53" s="29">
        <v>2121822</v>
      </c>
      <c r="E53" s="32">
        <v>1669758</v>
      </c>
      <c r="F53" s="29">
        <v>1431211</v>
      </c>
      <c r="G53" s="29">
        <v>1862346</v>
      </c>
      <c r="H53" s="32">
        <v>0</v>
      </c>
      <c r="I53" s="29">
        <v>0</v>
      </c>
      <c r="J53" s="29">
        <v>0</v>
      </c>
      <c r="K53" s="32">
        <v>0</v>
      </c>
      <c r="L53" s="29">
        <v>0</v>
      </c>
      <c r="M53" s="29">
        <v>0</v>
      </c>
    </row>
    <row r="54" spans="1:13" x14ac:dyDescent="0.2">
      <c r="A54" s="29" t="s">
        <v>74</v>
      </c>
      <c r="B54" s="30">
        <v>49134300</v>
      </c>
      <c r="C54" s="31">
        <v>53693980</v>
      </c>
      <c r="D54" s="31">
        <v>42316140</v>
      </c>
      <c r="E54" s="30">
        <v>44626320</v>
      </c>
      <c r="F54" s="31">
        <v>41402590</v>
      </c>
      <c r="G54" s="31">
        <v>36662310</v>
      </c>
      <c r="H54" s="32">
        <v>1782041</v>
      </c>
      <c r="I54" s="29">
        <v>555195.30000000005</v>
      </c>
      <c r="J54" s="29">
        <v>339588.2</v>
      </c>
      <c r="K54" s="32">
        <v>300141.3</v>
      </c>
      <c r="L54" s="29">
        <v>286980.5</v>
      </c>
      <c r="M54" s="29">
        <v>492924.2</v>
      </c>
    </row>
    <row r="55" spans="1:13" x14ac:dyDescent="0.2">
      <c r="A55" s="29" t="s">
        <v>75</v>
      </c>
      <c r="B55" s="30">
        <v>49499410</v>
      </c>
      <c r="C55" s="31">
        <v>36592710</v>
      </c>
      <c r="D55" s="31">
        <v>37397190</v>
      </c>
      <c r="E55" s="30">
        <v>42603740</v>
      </c>
      <c r="F55" s="31">
        <v>31411060</v>
      </c>
      <c r="G55" s="31">
        <v>73029810</v>
      </c>
      <c r="H55" s="32">
        <v>0</v>
      </c>
      <c r="I55" s="29">
        <v>0</v>
      </c>
      <c r="J55" s="29">
        <v>0</v>
      </c>
      <c r="K55" s="32">
        <v>0</v>
      </c>
      <c r="L55" s="29">
        <v>0</v>
      </c>
      <c r="M55" s="29">
        <v>0</v>
      </c>
    </row>
    <row r="56" spans="1:13" x14ac:dyDescent="0.2">
      <c r="A56" s="29" t="s">
        <v>76</v>
      </c>
      <c r="B56" s="30">
        <v>11752750</v>
      </c>
      <c r="C56" s="31">
        <v>18255820</v>
      </c>
      <c r="D56" s="29">
        <v>9084117</v>
      </c>
      <c r="E56" s="32">
        <v>9450610</v>
      </c>
      <c r="F56" s="29">
        <v>7398490</v>
      </c>
      <c r="G56" s="29">
        <v>6596630</v>
      </c>
      <c r="H56" s="32">
        <v>0</v>
      </c>
      <c r="I56" s="29">
        <v>0</v>
      </c>
      <c r="J56" s="29">
        <v>0</v>
      </c>
      <c r="K56" s="32">
        <v>0</v>
      </c>
      <c r="L56" s="29">
        <v>0</v>
      </c>
      <c r="M56" s="29">
        <v>0</v>
      </c>
    </row>
    <row r="57" spans="1:13" x14ac:dyDescent="0.2">
      <c r="A57" s="29" t="s">
        <v>77</v>
      </c>
      <c r="B57" s="32">
        <v>5921140</v>
      </c>
      <c r="C57" s="29">
        <v>4966540</v>
      </c>
      <c r="D57" s="29">
        <v>5231386</v>
      </c>
      <c r="E57" s="32">
        <v>7170428</v>
      </c>
      <c r="F57" s="29">
        <v>5340529</v>
      </c>
      <c r="G57" s="29">
        <v>5221180</v>
      </c>
      <c r="H57" s="32">
        <v>152634.20000000001</v>
      </c>
      <c r="I57" s="29">
        <v>4864.96</v>
      </c>
      <c r="J57" s="29">
        <v>3931.9960000000001</v>
      </c>
      <c r="K57" s="32">
        <v>9682.5470000000005</v>
      </c>
      <c r="L57" s="29">
        <v>0</v>
      </c>
      <c r="M57" s="29">
        <v>0</v>
      </c>
    </row>
    <row r="58" spans="1:13" x14ac:dyDescent="0.2">
      <c r="A58" s="29" t="s">
        <v>78</v>
      </c>
      <c r="B58" s="30">
        <v>274136500</v>
      </c>
      <c r="C58" s="31">
        <v>171225100</v>
      </c>
      <c r="D58" s="31">
        <v>182590000</v>
      </c>
      <c r="E58" s="30">
        <v>157385800</v>
      </c>
      <c r="F58" s="31">
        <v>159688100</v>
      </c>
      <c r="G58" s="31">
        <v>220348000</v>
      </c>
      <c r="H58" s="32">
        <v>3750099</v>
      </c>
      <c r="I58" s="29">
        <v>0</v>
      </c>
      <c r="J58" s="29">
        <v>10412.370000000001</v>
      </c>
      <c r="K58" s="32">
        <v>7640.2449999999999</v>
      </c>
      <c r="L58" s="29">
        <v>4233.7709999999997</v>
      </c>
      <c r="M58" s="29">
        <v>0</v>
      </c>
    </row>
    <row r="59" spans="1:13" x14ac:dyDescent="0.2">
      <c r="A59" s="29" t="s">
        <v>79</v>
      </c>
      <c r="B59" s="30">
        <v>43649760</v>
      </c>
      <c r="C59" s="31">
        <v>41713400</v>
      </c>
      <c r="D59" s="31">
        <v>31693290</v>
      </c>
      <c r="E59" s="30">
        <v>30006560</v>
      </c>
      <c r="F59" s="31">
        <v>29218980</v>
      </c>
      <c r="G59" s="31">
        <v>28075860</v>
      </c>
      <c r="H59" s="32">
        <v>187128.4</v>
      </c>
      <c r="I59" s="29">
        <v>102803.8</v>
      </c>
      <c r="J59" s="29">
        <v>52876.36</v>
      </c>
      <c r="K59" s="32">
        <v>66893.06</v>
      </c>
      <c r="L59" s="29">
        <v>56921.33</v>
      </c>
      <c r="M59" s="29">
        <v>228423.6</v>
      </c>
    </row>
    <row r="60" spans="1:13" x14ac:dyDescent="0.2">
      <c r="A60" s="29" t="s">
        <v>80</v>
      </c>
      <c r="B60" s="30">
        <v>2401770000</v>
      </c>
      <c r="C60" s="31">
        <v>2558345000</v>
      </c>
      <c r="D60" s="31">
        <v>318562600</v>
      </c>
      <c r="E60" s="30">
        <v>2184901000</v>
      </c>
      <c r="F60" s="31">
        <v>353501600</v>
      </c>
      <c r="G60" s="31">
        <v>415398000</v>
      </c>
      <c r="H60" s="30">
        <v>44581080</v>
      </c>
      <c r="I60" s="31">
        <v>65157300</v>
      </c>
      <c r="J60" s="31">
        <v>60080580</v>
      </c>
      <c r="K60" s="30">
        <v>65023890</v>
      </c>
      <c r="L60" s="31">
        <v>67798370</v>
      </c>
      <c r="M60" s="31">
        <v>74008060</v>
      </c>
    </row>
    <row r="61" spans="1:13" x14ac:dyDescent="0.2">
      <c r="A61" s="29" t="s">
        <v>81</v>
      </c>
      <c r="B61" s="30">
        <v>21673390</v>
      </c>
      <c r="C61" s="31">
        <v>31026790</v>
      </c>
      <c r="D61" s="31">
        <v>40380280</v>
      </c>
      <c r="E61" s="30">
        <v>47233240</v>
      </c>
      <c r="F61" s="31">
        <v>31821910</v>
      </c>
      <c r="G61" s="31">
        <v>43454290</v>
      </c>
      <c r="H61" s="32">
        <v>233511.1</v>
      </c>
      <c r="I61" s="29">
        <v>60853.43</v>
      </c>
      <c r="J61" s="29">
        <v>81607.27</v>
      </c>
      <c r="K61" s="32">
        <v>112122.3</v>
      </c>
      <c r="L61" s="29">
        <v>93603.57</v>
      </c>
      <c r="M61" s="29">
        <v>35733.129999999997</v>
      </c>
    </row>
    <row r="62" spans="1:13" x14ac:dyDescent="0.2">
      <c r="A62" s="29" t="s">
        <v>82</v>
      </c>
      <c r="B62" s="30">
        <v>483455100</v>
      </c>
      <c r="C62" s="31">
        <v>590649000</v>
      </c>
      <c r="D62" s="31">
        <v>599396500</v>
      </c>
      <c r="E62" s="30">
        <v>609577300</v>
      </c>
      <c r="F62" s="31">
        <v>541336700</v>
      </c>
      <c r="G62" s="31">
        <v>525117700</v>
      </c>
      <c r="H62" s="32">
        <v>6162008</v>
      </c>
      <c r="I62" s="29">
        <v>4753761</v>
      </c>
      <c r="J62" s="29">
        <v>4768664</v>
      </c>
      <c r="K62" s="32">
        <v>3557401</v>
      </c>
      <c r="L62" s="29">
        <v>4552966</v>
      </c>
      <c r="M62" s="29">
        <v>2500484</v>
      </c>
    </row>
    <row r="63" spans="1:13" x14ac:dyDescent="0.2">
      <c r="A63" s="29" t="s">
        <v>83</v>
      </c>
      <c r="B63" s="30">
        <v>174051300</v>
      </c>
      <c r="C63" s="31">
        <v>294489500</v>
      </c>
      <c r="D63" s="31">
        <v>331604300</v>
      </c>
      <c r="E63" s="30">
        <v>348369100</v>
      </c>
      <c r="F63" s="31">
        <v>257602300</v>
      </c>
      <c r="G63" s="31">
        <v>285048800</v>
      </c>
      <c r="H63" s="32">
        <v>4634585</v>
      </c>
      <c r="I63" s="29">
        <v>6989806</v>
      </c>
      <c r="J63" s="31">
        <v>10787190</v>
      </c>
      <c r="K63" s="30">
        <v>28457320</v>
      </c>
      <c r="L63" s="31">
        <v>26865320</v>
      </c>
      <c r="M63" s="31">
        <v>51621220</v>
      </c>
    </row>
    <row r="64" spans="1:13" x14ac:dyDescent="0.2">
      <c r="A64" s="29" t="s">
        <v>84</v>
      </c>
      <c r="B64" s="30">
        <v>3017275000</v>
      </c>
      <c r="C64" s="31">
        <v>3434215000</v>
      </c>
      <c r="D64" s="31">
        <v>3030526000</v>
      </c>
      <c r="E64" s="30">
        <v>3045053000</v>
      </c>
      <c r="F64" s="31">
        <v>3075027000</v>
      </c>
      <c r="G64" s="31">
        <v>3273426000</v>
      </c>
      <c r="H64" s="30">
        <v>5039319000</v>
      </c>
      <c r="I64" s="31">
        <v>5819575000</v>
      </c>
      <c r="J64" s="31">
        <v>4848904000</v>
      </c>
      <c r="K64" s="30">
        <v>6066298000</v>
      </c>
      <c r="L64" s="31">
        <v>6035490000</v>
      </c>
      <c r="M64" s="31">
        <v>7746477000</v>
      </c>
    </row>
    <row r="65" spans="1:13" x14ac:dyDescent="0.2">
      <c r="A65" s="29" t="s">
        <v>85</v>
      </c>
      <c r="B65" s="30">
        <v>12733370</v>
      </c>
      <c r="C65" s="31">
        <v>14990840</v>
      </c>
      <c r="D65" s="31">
        <v>12103740</v>
      </c>
      <c r="E65" s="30">
        <v>14368250</v>
      </c>
      <c r="F65" s="29">
        <v>8403504</v>
      </c>
      <c r="G65" s="31">
        <v>19982330</v>
      </c>
      <c r="H65" s="30">
        <v>11213260</v>
      </c>
      <c r="I65" s="31">
        <v>13376730</v>
      </c>
      <c r="J65" s="31">
        <v>12328860</v>
      </c>
      <c r="K65" s="30">
        <v>13234040</v>
      </c>
      <c r="L65" s="31">
        <v>13993220</v>
      </c>
      <c r="M65" s="31">
        <v>16479580</v>
      </c>
    </row>
    <row r="66" spans="1:13" x14ac:dyDescent="0.2">
      <c r="A66" s="29" t="s">
        <v>86</v>
      </c>
      <c r="B66" s="32">
        <v>583199.5</v>
      </c>
      <c r="C66" s="29">
        <v>1496626</v>
      </c>
      <c r="D66" s="29">
        <v>1434182</v>
      </c>
      <c r="E66" s="32">
        <v>1583382</v>
      </c>
      <c r="F66" s="29">
        <v>1234880</v>
      </c>
      <c r="G66" s="29">
        <v>3131301</v>
      </c>
      <c r="H66" s="32">
        <v>135354.5</v>
      </c>
      <c r="I66" s="29">
        <v>144911.79999999999</v>
      </c>
      <c r="J66" s="29">
        <v>192120.3</v>
      </c>
      <c r="K66" s="32">
        <v>169305.3</v>
      </c>
      <c r="L66" s="29">
        <v>232214.5</v>
      </c>
      <c r="M66" s="29">
        <v>227525.6</v>
      </c>
    </row>
    <row r="67" spans="1:13" x14ac:dyDescent="0.2">
      <c r="A67" s="29" t="s">
        <v>87</v>
      </c>
      <c r="B67" s="30">
        <v>10821280000</v>
      </c>
      <c r="C67" s="31">
        <v>11849620000</v>
      </c>
      <c r="D67" s="31">
        <v>12914680000</v>
      </c>
      <c r="E67" s="30">
        <v>12654300000</v>
      </c>
      <c r="F67" s="31">
        <v>11869650000</v>
      </c>
      <c r="G67" s="31">
        <v>11647810000</v>
      </c>
      <c r="H67" s="30">
        <v>193668500</v>
      </c>
      <c r="I67" s="31">
        <v>128391200</v>
      </c>
      <c r="J67" s="31">
        <v>99846990</v>
      </c>
      <c r="K67" s="30">
        <v>99154670</v>
      </c>
      <c r="L67" s="31">
        <v>90820100</v>
      </c>
      <c r="M67" s="31">
        <v>89208320</v>
      </c>
    </row>
    <row r="68" spans="1:13" x14ac:dyDescent="0.2">
      <c r="A68" s="29" t="s">
        <v>88</v>
      </c>
      <c r="B68" s="30">
        <v>556696300</v>
      </c>
      <c r="C68" s="31">
        <v>618385200</v>
      </c>
      <c r="D68" s="31">
        <v>737040100</v>
      </c>
      <c r="E68" s="30">
        <v>790814300</v>
      </c>
      <c r="F68" s="31">
        <v>619556900</v>
      </c>
      <c r="G68" s="31">
        <v>813611100</v>
      </c>
      <c r="H68" s="30">
        <v>37377970</v>
      </c>
      <c r="I68" s="31">
        <v>21573760</v>
      </c>
      <c r="J68" s="31">
        <v>11391110</v>
      </c>
      <c r="K68" s="32">
        <v>9938473</v>
      </c>
      <c r="L68" s="29">
        <v>8830289</v>
      </c>
      <c r="M68" s="29">
        <v>7476262</v>
      </c>
    </row>
    <row r="69" spans="1:13" x14ac:dyDescent="0.2">
      <c r="A69" s="29" t="s">
        <v>89</v>
      </c>
      <c r="B69" s="32">
        <v>581489.1</v>
      </c>
      <c r="C69" s="29">
        <v>786274.5</v>
      </c>
      <c r="D69" s="29">
        <v>523125</v>
      </c>
      <c r="E69" s="32">
        <v>500406.6</v>
      </c>
      <c r="F69" s="29">
        <v>613679.30000000005</v>
      </c>
      <c r="G69" s="29">
        <v>515188.7</v>
      </c>
      <c r="H69" s="32">
        <v>3520409</v>
      </c>
      <c r="I69" s="29">
        <v>4605579</v>
      </c>
      <c r="J69" s="29">
        <v>2909694</v>
      </c>
      <c r="K69" s="32">
        <v>3622502</v>
      </c>
      <c r="L69" s="29">
        <v>3354456</v>
      </c>
      <c r="M69" s="29">
        <v>4228080</v>
      </c>
    </row>
    <row r="70" spans="1:13" x14ac:dyDescent="0.2">
      <c r="A70" s="29" t="s">
        <v>90</v>
      </c>
      <c r="B70" s="30">
        <v>11349870</v>
      </c>
      <c r="C70" s="31">
        <v>20120410</v>
      </c>
      <c r="D70" s="31">
        <v>13900780</v>
      </c>
      <c r="E70" s="30">
        <v>16463880</v>
      </c>
      <c r="F70" s="29">
        <v>9345466</v>
      </c>
      <c r="G70" s="31">
        <v>14255960</v>
      </c>
      <c r="H70" s="30">
        <v>85267700</v>
      </c>
      <c r="I70" s="31">
        <v>81431280</v>
      </c>
      <c r="J70" s="31">
        <v>71794930</v>
      </c>
      <c r="K70" s="30">
        <v>79385090</v>
      </c>
      <c r="L70" s="31">
        <v>64796700</v>
      </c>
      <c r="M70" s="31">
        <v>86954730</v>
      </c>
    </row>
    <row r="71" spans="1:13" x14ac:dyDescent="0.2">
      <c r="A71" s="29" t="s">
        <v>91</v>
      </c>
      <c r="B71" s="30">
        <v>180408400</v>
      </c>
      <c r="C71" s="31">
        <v>138202800</v>
      </c>
      <c r="D71" s="31">
        <v>109828100</v>
      </c>
      <c r="E71" s="30">
        <v>182741400</v>
      </c>
      <c r="F71" s="31">
        <v>96545200</v>
      </c>
      <c r="G71" s="31">
        <v>288550900</v>
      </c>
      <c r="H71" s="30">
        <v>90751310</v>
      </c>
      <c r="I71" s="31">
        <v>102781400</v>
      </c>
      <c r="J71" s="31">
        <v>99229110</v>
      </c>
      <c r="K71" s="30">
        <v>123038500</v>
      </c>
      <c r="L71" s="31">
        <v>116307100</v>
      </c>
      <c r="M71" s="31">
        <v>155310000</v>
      </c>
    </row>
    <row r="72" spans="1:13" x14ac:dyDescent="0.2">
      <c r="A72" s="29" t="s">
        <v>92</v>
      </c>
      <c r="B72" s="30">
        <v>407563100</v>
      </c>
      <c r="C72" s="31">
        <v>379227600</v>
      </c>
      <c r="D72" s="31">
        <v>222381700</v>
      </c>
      <c r="E72" s="30">
        <v>187869000</v>
      </c>
      <c r="F72" s="31">
        <v>147350500</v>
      </c>
      <c r="G72" s="31">
        <v>224586300</v>
      </c>
      <c r="H72" s="30">
        <v>147980900</v>
      </c>
      <c r="I72" s="31">
        <v>156984800</v>
      </c>
      <c r="J72" s="31">
        <v>140031800</v>
      </c>
      <c r="K72" s="30">
        <v>149775400</v>
      </c>
      <c r="L72" s="31">
        <v>139037400</v>
      </c>
      <c r="M72" s="31">
        <v>161514500</v>
      </c>
    </row>
    <row r="73" spans="1:13" x14ac:dyDescent="0.2">
      <c r="A73" s="29" t="s">
        <v>93</v>
      </c>
      <c r="B73" s="32">
        <v>102029.4</v>
      </c>
      <c r="C73" s="29">
        <v>147131.6</v>
      </c>
      <c r="D73" s="29">
        <v>260951.5</v>
      </c>
      <c r="E73" s="32">
        <v>75893.990000000005</v>
      </c>
      <c r="F73" s="29">
        <v>468871.3</v>
      </c>
      <c r="G73" s="29">
        <v>153371.4</v>
      </c>
      <c r="H73" s="30">
        <v>11088630</v>
      </c>
      <c r="I73" s="31">
        <v>12253210</v>
      </c>
      <c r="J73" s="29">
        <v>8804909</v>
      </c>
      <c r="K73" s="30">
        <v>10481550</v>
      </c>
      <c r="L73" s="31">
        <v>10228010</v>
      </c>
      <c r="M73" s="31">
        <v>13461770</v>
      </c>
    </row>
    <row r="74" spans="1:13" x14ac:dyDescent="0.2">
      <c r="A74" s="29" t="s">
        <v>94</v>
      </c>
      <c r="B74" s="32">
        <v>152029.79999999999</v>
      </c>
      <c r="C74" s="29">
        <v>246366.3</v>
      </c>
      <c r="D74" s="29">
        <v>282869.40000000002</v>
      </c>
      <c r="E74" s="32">
        <v>266175.90000000002</v>
      </c>
      <c r="F74" s="29">
        <v>281748.40000000002</v>
      </c>
      <c r="G74" s="29">
        <v>391877.5</v>
      </c>
      <c r="H74" s="32">
        <v>80327.62</v>
      </c>
      <c r="I74" s="29">
        <v>90495.71</v>
      </c>
      <c r="J74" s="29">
        <v>48707.96</v>
      </c>
      <c r="K74" s="32">
        <v>108852</v>
      </c>
      <c r="L74" s="29">
        <v>52136.71</v>
      </c>
      <c r="M74" s="29">
        <v>10863.8</v>
      </c>
    </row>
    <row r="75" spans="1:13" x14ac:dyDescent="0.2">
      <c r="A75" s="29" t="s">
        <v>95</v>
      </c>
      <c r="B75" s="30">
        <v>143396200</v>
      </c>
      <c r="C75" s="31">
        <v>133596900</v>
      </c>
      <c r="D75" s="31">
        <v>142376300</v>
      </c>
      <c r="E75" s="30">
        <v>145833500</v>
      </c>
      <c r="F75" s="31">
        <v>142538900</v>
      </c>
      <c r="G75" s="31">
        <v>233971900</v>
      </c>
      <c r="H75" s="32">
        <v>9243845</v>
      </c>
      <c r="I75" s="31">
        <v>10974240</v>
      </c>
      <c r="J75" s="29">
        <v>8720657</v>
      </c>
      <c r="K75" s="30">
        <v>10374180</v>
      </c>
      <c r="L75" s="31">
        <v>10789670</v>
      </c>
      <c r="M75" s="31">
        <v>10509590</v>
      </c>
    </row>
    <row r="76" spans="1:13" x14ac:dyDescent="0.2">
      <c r="A76" s="29" t="s">
        <v>96</v>
      </c>
      <c r="B76" s="32">
        <v>305470.7</v>
      </c>
      <c r="C76" s="29">
        <v>650591.30000000005</v>
      </c>
      <c r="D76" s="29">
        <v>547385.4</v>
      </c>
      <c r="E76" s="32">
        <v>396199.5</v>
      </c>
      <c r="F76" s="29">
        <v>400614</v>
      </c>
      <c r="G76" s="29">
        <v>970084.2</v>
      </c>
      <c r="H76" s="32">
        <v>211966.7</v>
      </c>
      <c r="I76" s="29">
        <v>171082.7</v>
      </c>
      <c r="J76" s="29">
        <v>261990.5</v>
      </c>
      <c r="K76" s="32">
        <v>144579.9</v>
      </c>
      <c r="L76" s="29">
        <v>227187.3</v>
      </c>
      <c r="M76" s="29">
        <v>179534</v>
      </c>
    </row>
    <row r="77" spans="1:13" x14ac:dyDescent="0.2">
      <c r="A77" s="29" t="s">
        <v>97</v>
      </c>
      <c r="B77" s="30">
        <v>114422400</v>
      </c>
      <c r="C77" s="31">
        <v>89300650</v>
      </c>
      <c r="D77" s="31">
        <v>35323800</v>
      </c>
      <c r="E77" s="30">
        <v>190908700</v>
      </c>
      <c r="F77" s="31">
        <v>30531160</v>
      </c>
      <c r="G77" s="31">
        <v>24438550</v>
      </c>
      <c r="H77" s="30">
        <v>2155450000</v>
      </c>
      <c r="I77" s="31">
        <v>2429185000</v>
      </c>
      <c r="J77" s="31">
        <v>1994268000</v>
      </c>
      <c r="K77" s="30">
        <v>2500760000</v>
      </c>
      <c r="L77" s="31">
        <v>2355066000</v>
      </c>
      <c r="M77" s="31">
        <v>3007128000</v>
      </c>
    </row>
    <row r="78" spans="1:13" x14ac:dyDescent="0.2">
      <c r="A78" s="29" t="s">
        <v>98</v>
      </c>
      <c r="B78" s="32">
        <v>792995.4</v>
      </c>
      <c r="C78" s="29">
        <v>1222360</v>
      </c>
      <c r="D78" s="29">
        <v>1274278</v>
      </c>
      <c r="E78" s="32">
        <v>1643903</v>
      </c>
      <c r="F78" s="29">
        <v>1768176</v>
      </c>
      <c r="G78" s="29">
        <v>907661.8</v>
      </c>
      <c r="H78" s="32">
        <v>82158.98</v>
      </c>
      <c r="I78" s="29">
        <v>120079.9</v>
      </c>
      <c r="J78" s="29">
        <v>80798.679999999993</v>
      </c>
      <c r="K78" s="32">
        <v>120078.8</v>
      </c>
      <c r="L78" s="29">
        <v>79185.78</v>
      </c>
      <c r="M78" s="29">
        <v>148775.9</v>
      </c>
    </row>
    <row r="79" spans="1:13" x14ac:dyDescent="0.2">
      <c r="A79" s="29" t="s">
        <v>99</v>
      </c>
      <c r="B79" s="30">
        <v>70109940</v>
      </c>
      <c r="C79" s="31">
        <v>85396050</v>
      </c>
      <c r="D79" s="31">
        <v>59344160</v>
      </c>
      <c r="E79" s="30">
        <v>58880490</v>
      </c>
      <c r="F79" s="31">
        <v>56517020</v>
      </c>
      <c r="G79" s="31">
        <v>97151090</v>
      </c>
      <c r="H79" s="32">
        <v>5410628</v>
      </c>
      <c r="I79" s="29">
        <v>3989941</v>
      </c>
      <c r="J79" s="29">
        <v>4800788</v>
      </c>
      <c r="K79" s="32">
        <v>3717773</v>
      </c>
      <c r="L79" s="29">
        <v>3994770</v>
      </c>
      <c r="M79" s="29">
        <v>3071036</v>
      </c>
    </row>
    <row r="80" spans="1:13" x14ac:dyDescent="0.2">
      <c r="A80" s="29" t="s">
        <v>100</v>
      </c>
      <c r="B80" s="30">
        <v>3869342000</v>
      </c>
      <c r="C80" s="31">
        <v>3929923000</v>
      </c>
      <c r="D80" s="31">
        <v>9286163000</v>
      </c>
      <c r="E80" s="30">
        <v>9361067000</v>
      </c>
      <c r="F80" s="31">
        <v>9718333000</v>
      </c>
      <c r="G80" s="31">
        <v>11571550000</v>
      </c>
      <c r="H80" s="30">
        <v>5179616000</v>
      </c>
      <c r="I80" s="31">
        <v>2567884000</v>
      </c>
      <c r="J80" s="31">
        <v>2068514000</v>
      </c>
      <c r="K80" s="30">
        <v>1655875000</v>
      </c>
      <c r="L80" s="31">
        <v>1335588000</v>
      </c>
      <c r="M80" s="31">
        <v>1285199000</v>
      </c>
    </row>
    <row r="81" spans="1:13" x14ac:dyDescent="0.2">
      <c r="A81" s="29" t="s">
        <v>101</v>
      </c>
      <c r="B81" s="30">
        <v>27213440</v>
      </c>
      <c r="C81" s="31">
        <v>47679040</v>
      </c>
      <c r="D81" s="31">
        <v>31190020</v>
      </c>
      <c r="E81" s="30">
        <v>30887520</v>
      </c>
      <c r="F81" s="31">
        <v>22466940</v>
      </c>
      <c r="G81" s="31">
        <v>37650180</v>
      </c>
      <c r="H81" s="30">
        <v>30101720</v>
      </c>
      <c r="I81" s="31">
        <v>38093160</v>
      </c>
      <c r="J81" s="31">
        <v>33539810</v>
      </c>
      <c r="K81" s="30">
        <v>43581220</v>
      </c>
      <c r="L81" s="31">
        <v>39896230</v>
      </c>
      <c r="M81" s="31">
        <v>49115100</v>
      </c>
    </row>
    <row r="82" spans="1:13" x14ac:dyDescent="0.2">
      <c r="A82" s="29" t="s">
        <v>102</v>
      </c>
      <c r="B82" s="32">
        <v>8073068</v>
      </c>
      <c r="C82" s="31">
        <v>10025400</v>
      </c>
      <c r="D82" s="31">
        <v>12505630</v>
      </c>
      <c r="E82" s="30">
        <v>15243300</v>
      </c>
      <c r="F82" s="31">
        <v>16155860</v>
      </c>
      <c r="G82" s="31">
        <v>18174490</v>
      </c>
      <c r="H82" s="32">
        <v>33555.910000000003</v>
      </c>
      <c r="I82" s="29">
        <v>26574.62</v>
      </c>
      <c r="J82" s="29">
        <v>39584.93</v>
      </c>
      <c r="K82" s="32">
        <v>37322.699999999997</v>
      </c>
      <c r="L82" s="29">
        <v>58067.43</v>
      </c>
      <c r="M82" s="29">
        <v>24524.41</v>
      </c>
    </row>
    <row r="83" spans="1:13" x14ac:dyDescent="0.2">
      <c r="A83" s="29" t="s">
        <v>103</v>
      </c>
      <c r="B83" s="32">
        <v>963810.3</v>
      </c>
      <c r="C83" s="29">
        <v>1408451</v>
      </c>
      <c r="D83" s="29">
        <v>1831454</v>
      </c>
      <c r="E83" s="32">
        <v>2207674</v>
      </c>
      <c r="F83" s="29">
        <v>1922244</v>
      </c>
      <c r="G83" s="29">
        <v>4595101</v>
      </c>
      <c r="H83" s="32">
        <v>632786.4</v>
      </c>
      <c r="I83" s="29">
        <v>408592.2</v>
      </c>
      <c r="J83" s="29">
        <v>641118.80000000005</v>
      </c>
      <c r="K83" s="32">
        <v>652442.69999999995</v>
      </c>
      <c r="L83" s="29">
        <v>622680.19999999995</v>
      </c>
      <c r="M83" s="29">
        <v>951438.1</v>
      </c>
    </row>
    <row r="84" spans="1:13" x14ac:dyDescent="0.2">
      <c r="A84" s="29" t="s">
        <v>104</v>
      </c>
      <c r="B84" s="32">
        <v>5146100</v>
      </c>
      <c r="C84" s="29">
        <v>3741014</v>
      </c>
      <c r="D84" s="29">
        <v>1698519</v>
      </c>
      <c r="E84" s="32">
        <v>305011.90000000002</v>
      </c>
      <c r="F84" s="29">
        <v>1338058</v>
      </c>
      <c r="G84" s="29">
        <v>1154202</v>
      </c>
      <c r="H84" s="32">
        <v>0</v>
      </c>
      <c r="I84" s="29">
        <v>3929.2739999999999</v>
      </c>
      <c r="J84" s="29">
        <v>0</v>
      </c>
      <c r="K84" s="32">
        <v>0</v>
      </c>
      <c r="L84" s="29">
        <v>0</v>
      </c>
      <c r="M84" s="29">
        <v>0</v>
      </c>
    </row>
    <row r="85" spans="1:13" x14ac:dyDescent="0.2">
      <c r="A85" s="29" t="s">
        <v>105</v>
      </c>
      <c r="B85" s="30">
        <v>36553480</v>
      </c>
      <c r="C85" s="31">
        <v>89334400</v>
      </c>
      <c r="D85" s="31">
        <v>63792980</v>
      </c>
      <c r="E85" s="30">
        <v>62680960</v>
      </c>
      <c r="F85" s="31">
        <v>65325940</v>
      </c>
      <c r="G85" s="31">
        <v>60620460</v>
      </c>
      <c r="H85" s="30">
        <v>32540470</v>
      </c>
      <c r="I85" s="29">
        <v>550549.6</v>
      </c>
      <c r="J85" s="29">
        <v>14074.43</v>
      </c>
      <c r="K85" s="32">
        <v>1196.0029999999999</v>
      </c>
      <c r="L85" s="29">
        <v>8576.7330000000002</v>
      </c>
      <c r="M85" s="29">
        <v>15206.63</v>
      </c>
    </row>
    <row r="86" spans="1:13" x14ac:dyDescent="0.2">
      <c r="A86" s="29" t="s">
        <v>106</v>
      </c>
      <c r="B86" s="30">
        <v>429925700</v>
      </c>
      <c r="C86" s="31">
        <v>280269900</v>
      </c>
      <c r="D86" s="31">
        <v>318988400</v>
      </c>
      <c r="E86" s="30">
        <v>371929200</v>
      </c>
      <c r="F86" s="31">
        <v>240205100</v>
      </c>
      <c r="G86" s="31">
        <v>477125100</v>
      </c>
      <c r="H86" s="32">
        <v>884896.4</v>
      </c>
      <c r="I86" s="29">
        <v>767149.4</v>
      </c>
      <c r="J86" s="29">
        <v>14332.54</v>
      </c>
      <c r="K86" s="32">
        <v>0</v>
      </c>
      <c r="L86" s="29">
        <v>0</v>
      </c>
      <c r="M86" s="29">
        <v>8138.4650000000001</v>
      </c>
    </row>
    <row r="87" spans="1:13" x14ac:dyDescent="0.2">
      <c r="A87" s="29" t="s">
        <v>107</v>
      </c>
      <c r="B87" s="32">
        <v>1116118</v>
      </c>
      <c r="C87" s="31">
        <v>36483230</v>
      </c>
      <c r="D87" s="31">
        <v>368447600</v>
      </c>
      <c r="E87" s="30">
        <v>713993900</v>
      </c>
      <c r="F87" s="31">
        <v>577219800</v>
      </c>
      <c r="G87" s="31">
        <v>504118600</v>
      </c>
      <c r="H87" s="30">
        <v>471610900</v>
      </c>
      <c r="I87" s="31">
        <v>28278530</v>
      </c>
      <c r="J87" s="31">
        <v>22202420</v>
      </c>
      <c r="K87" s="32">
        <v>5028236</v>
      </c>
      <c r="L87" s="29">
        <v>759334.8</v>
      </c>
      <c r="M87" s="29">
        <v>764006.2</v>
      </c>
    </row>
    <row r="88" spans="1:13" x14ac:dyDescent="0.2">
      <c r="A88" s="29" t="s">
        <v>108</v>
      </c>
      <c r="B88" s="30">
        <v>64004360</v>
      </c>
      <c r="C88" s="31">
        <v>44453260</v>
      </c>
      <c r="D88" s="31">
        <v>72472100</v>
      </c>
      <c r="E88" s="30">
        <v>82609060</v>
      </c>
      <c r="F88" s="31">
        <v>64930910</v>
      </c>
      <c r="G88" s="31">
        <v>109696400</v>
      </c>
      <c r="H88" s="32">
        <v>5857</v>
      </c>
      <c r="I88" s="29">
        <v>0</v>
      </c>
      <c r="J88" s="29">
        <v>0</v>
      </c>
      <c r="K88" s="32">
        <v>0</v>
      </c>
      <c r="L88" s="29">
        <v>0</v>
      </c>
      <c r="M88" s="29">
        <v>0</v>
      </c>
    </row>
    <row r="89" spans="1:13" x14ac:dyDescent="0.2">
      <c r="A89" s="29" t="s">
        <v>109</v>
      </c>
      <c r="B89" s="30">
        <v>676314900</v>
      </c>
      <c r="C89" s="31">
        <v>709674900</v>
      </c>
      <c r="D89" s="31">
        <v>516773900</v>
      </c>
      <c r="E89" s="30">
        <v>797567800</v>
      </c>
      <c r="F89" s="31">
        <v>688115300</v>
      </c>
      <c r="G89" s="31">
        <v>446126800</v>
      </c>
      <c r="H89" s="30">
        <v>26084200</v>
      </c>
      <c r="I89" s="29">
        <v>5523031</v>
      </c>
      <c r="J89" s="29">
        <v>4017394</v>
      </c>
      <c r="K89" s="32">
        <v>2669128</v>
      </c>
      <c r="L89" s="29">
        <v>1367137</v>
      </c>
      <c r="M89" s="29">
        <v>2472509</v>
      </c>
    </row>
    <row r="91" spans="1:13" x14ac:dyDescent="0.2">
      <c r="A91"/>
      <c r="D91"/>
      <c r="G91"/>
      <c r="J91"/>
      <c r="M91"/>
    </row>
    <row r="92" spans="1:13" x14ac:dyDescent="0.2">
      <c r="A92"/>
      <c r="D92"/>
      <c r="G92"/>
      <c r="J92"/>
      <c r="M92"/>
    </row>
    <row r="93" spans="1:13" x14ac:dyDescent="0.2">
      <c r="A93"/>
      <c r="D93"/>
      <c r="G93"/>
      <c r="J93"/>
      <c r="M93"/>
    </row>
    <row r="94" spans="1:13" x14ac:dyDescent="0.2">
      <c r="A94"/>
      <c r="D94"/>
      <c r="G94"/>
      <c r="J94"/>
      <c r="M94"/>
    </row>
    <row r="95" spans="1:13" x14ac:dyDescent="0.2">
      <c r="A95"/>
      <c r="D95"/>
      <c r="G95"/>
      <c r="J95"/>
      <c r="M95"/>
    </row>
    <row r="96" spans="1:13" x14ac:dyDescent="0.2">
      <c r="A96"/>
      <c r="D96"/>
      <c r="G96"/>
      <c r="J96"/>
      <c r="M96"/>
    </row>
    <row r="97" spans="1:13" x14ac:dyDescent="0.2">
      <c r="A97"/>
      <c r="D97"/>
      <c r="G97"/>
      <c r="J97"/>
      <c r="M97"/>
    </row>
    <row r="98" spans="1:13" x14ac:dyDescent="0.2">
      <c r="A98"/>
      <c r="D98"/>
      <c r="G98"/>
      <c r="J98"/>
      <c r="M98"/>
    </row>
    <row r="99" spans="1:13" x14ac:dyDescent="0.2">
      <c r="A99"/>
      <c r="D99"/>
      <c r="G99"/>
      <c r="J99"/>
      <c r="M99"/>
    </row>
    <row r="100" spans="1:13" x14ac:dyDescent="0.2">
      <c r="A100"/>
      <c r="D100"/>
      <c r="G100"/>
      <c r="J100"/>
      <c r="M100"/>
    </row>
  </sheetData>
  <mergeCells count="4">
    <mergeCell ref="B1:D1"/>
    <mergeCell ref="E1:G1"/>
    <mergeCell ref="H1:J1"/>
    <mergeCell ref="K1:M1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7ADE6-B9EB-4C02-92EE-91DF435D4A11}">
  <dimension ref="A1:N89"/>
  <sheetViews>
    <sheetView workbookViewId="0">
      <selection activeCell="D19" sqref="D19"/>
    </sheetView>
  </sheetViews>
  <sheetFormatPr baseColWidth="10" defaultColWidth="8.83203125" defaultRowHeight="15" x14ac:dyDescent="0.2"/>
  <cols>
    <col min="1" max="1" width="31.1640625" bestFit="1" customWidth="1"/>
    <col min="2" max="2" width="11" style="6" bestFit="1" customWidth="1"/>
    <col min="3" max="4" width="10.5" bestFit="1" customWidth="1"/>
    <col min="5" max="5" width="10.5" style="6" bestFit="1" customWidth="1"/>
    <col min="6" max="7" width="10.5" bestFit="1" customWidth="1"/>
    <col min="8" max="8" width="10.5" style="6" bestFit="1" customWidth="1"/>
    <col min="9" max="10" width="10.5" bestFit="1" customWidth="1"/>
    <col min="11" max="11" width="10.5" style="6" bestFit="1" customWidth="1"/>
    <col min="12" max="13" width="10.5" bestFit="1" customWidth="1"/>
    <col min="14" max="14" width="8.83203125" style="6"/>
  </cols>
  <sheetData>
    <row r="1" spans="1:14" x14ac:dyDescent="0.2">
      <c r="A1" s="3" t="s">
        <v>8</v>
      </c>
      <c r="B1" s="82" t="s">
        <v>9</v>
      </c>
      <c r="C1" s="83"/>
      <c r="D1" s="84"/>
      <c r="E1" s="85" t="s">
        <v>9</v>
      </c>
      <c r="F1" s="86"/>
      <c r="G1" s="87"/>
      <c r="H1" s="88" t="s">
        <v>10</v>
      </c>
      <c r="I1" s="89"/>
      <c r="J1" s="90"/>
      <c r="K1" s="91" t="s">
        <v>10</v>
      </c>
      <c r="L1" s="92"/>
      <c r="M1" s="93"/>
    </row>
    <row r="2" spans="1:14" s="1" customFormat="1" x14ac:dyDescent="0.2">
      <c r="A2" s="3" t="s">
        <v>0</v>
      </c>
      <c r="B2" s="9" t="s">
        <v>1</v>
      </c>
      <c r="C2" s="10" t="s">
        <v>2</v>
      </c>
      <c r="D2" s="11" t="s">
        <v>3</v>
      </c>
      <c r="E2" s="12" t="s">
        <v>4</v>
      </c>
      <c r="F2" s="13" t="s">
        <v>5</v>
      </c>
      <c r="G2" s="14" t="s">
        <v>6</v>
      </c>
      <c r="H2" s="15" t="s">
        <v>7</v>
      </c>
      <c r="I2" s="33" t="s">
        <v>2</v>
      </c>
      <c r="J2" s="34" t="s">
        <v>3</v>
      </c>
      <c r="K2" s="35" t="s">
        <v>4</v>
      </c>
      <c r="L2" s="36" t="s">
        <v>5</v>
      </c>
      <c r="M2" s="37" t="s">
        <v>6</v>
      </c>
      <c r="N2" s="7"/>
    </row>
    <row r="3" spans="1:14" s="1" customFormat="1" x14ac:dyDescent="0.2">
      <c r="A3" s="3" t="s">
        <v>11</v>
      </c>
      <c r="B3" s="9">
        <v>0.78680000000000005</v>
      </c>
      <c r="C3" s="10">
        <v>0.79920000000000002</v>
      </c>
      <c r="D3" s="11">
        <v>0.74319999999999997</v>
      </c>
      <c r="E3" s="12">
        <v>0.76649999999999996</v>
      </c>
      <c r="F3" s="13">
        <v>0.75849999999999995</v>
      </c>
      <c r="G3" s="14">
        <v>0.73140000000000005</v>
      </c>
      <c r="H3" s="15">
        <v>300</v>
      </c>
      <c r="I3" s="16">
        <v>300</v>
      </c>
      <c r="J3" s="17">
        <v>300</v>
      </c>
      <c r="K3" s="18">
        <v>300</v>
      </c>
      <c r="L3" s="19">
        <v>300</v>
      </c>
      <c r="M3" s="20">
        <v>300</v>
      </c>
      <c r="N3" s="7"/>
    </row>
    <row r="4" spans="1:14" s="2" customFormat="1" x14ac:dyDescent="0.2">
      <c r="A4" s="4" t="s">
        <v>12</v>
      </c>
      <c r="B4" s="21" t="s">
        <v>13</v>
      </c>
      <c r="C4" s="22" t="s">
        <v>14</v>
      </c>
      <c r="D4" s="22" t="s">
        <v>15</v>
      </c>
      <c r="E4" s="23" t="s">
        <v>16</v>
      </c>
      <c r="F4" s="24" t="s">
        <v>17</v>
      </c>
      <c r="G4" s="24" t="s">
        <v>18</v>
      </c>
      <c r="H4" s="25" t="s">
        <v>19</v>
      </c>
      <c r="I4" s="26" t="s">
        <v>20</v>
      </c>
      <c r="J4" s="26" t="s">
        <v>21</v>
      </c>
      <c r="K4" s="27" t="s">
        <v>22</v>
      </c>
      <c r="L4" s="28" t="s">
        <v>23</v>
      </c>
      <c r="M4" s="28" t="s">
        <v>24</v>
      </c>
      <c r="N4" s="8"/>
    </row>
    <row r="5" spans="1:14" x14ac:dyDescent="0.2">
      <c r="A5" s="29" t="s">
        <v>25</v>
      </c>
      <c r="B5" s="30">
        <f>raw!B5/normalized!B$3</f>
        <v>109762404.67717335</v>
      </c>
      <c r="C5" s="31">
        <f>raw!C5/normalized!C$3</f>
        <v>145977852.85285285</v>
      </c>
      <c r="D5" s="31">
        <f>raw!D5/normalized!D$3</f>
        <v>205534580.19375673</v>
      </c>
      <c r="E5" s="30">
        <f>raw!E5/normalized!E$3</f>
        <v>210542204.82713634</v>
      </c>
      <c r="F5" s="31">
        <f>raw!F5/normalized!F$3</f>
        <v>174538958.47066581</v>
      </c>
      <c r="G5" s="31">
        <f>raw!G5/normalized!G$3</f>
        <v>243334837.29833195</v>
      </c>
      <c r="H5" s="32">
        <f>raw!H5/normalized!H$3</f>
        <v>7458.9333333333334</v>
      </c>
      <c r="I5" s="29">
        <f>raw!I5/normalized!I$3</f>
        <v>9696.2166666666672</v>
      </c>
      <c r="J5" s="29">
        <f>raw!J5/normalized!J$3</f>
        <v>3775.6133333333332</v>
      </c>
      <c r="K5" s="32">
        <f>raw!K5/normalized!K$3</f>
        <v>2335.2346666666667</v>
      </c>
      <c r="L5" s="29">
        <f>raw!L5/normalized!L$3</f>
        <v>715.40466666666669</v>
      </c>
      <c r="M5" s="29">
        <f>raw!M5/normalized!M$3</f>
        <v>485.26933333333329</v>
      </c>
    </row>
    <row r="6" spans="1:14" x14ac:dyDescent="0.2">
      <c r="A6" s="29" t="s">
        <v>26</v>
      </c>
      <c r="B6" s="30">
        <f>raw!B6/normalized!B$3</f>
        <v>5205047025.9278088</v>
      </c>
      <c r="C6" s="31">
        <f>raw!C6/normalized!C$3</f>
        <v>5231589089.0890894</v>
      </c>
      <c r="D6" s="31">
        <f>raw!D6/normalized!D$3</f>
        <v>3660713132.4004307</v>
      </c>
      <c r="E6" s="30">
        <f>raw!E6/normalized!E$3</f>
        <v>3135470319.6347032</v>
      </c>
      <c r="F6" s="31">
        <f>raw!F6/normalized!F$3</f>
        <v>2949669083.7178645</v>
      </c>
      <c r="G6" s="31">
        <f>raw!G6/normalized!G$3</f>
        <v>2935809406.6174459</v>
      </c>
      <c r="H6" s="30">
        <f>raw!H6/normalized!H$3</f>
        <v>125815.73333333334</v>
      </c>
      <c r="I6" s="31">
        <f>raw!I6/normalized!I$3</f>
        <v>155153.5</v>
      </c>
      <c r="J6" s="31">
        <f>raw!J6/normalized!J$3</f>
        <v>129107.1</v>
      </c>
      <c r="K6" s="30">
        <f>raw!K6/normalized!K$3</f>
        <v>126592.66666666667</v>
      </c>
      <c r="L6" s="31">
        <f>raw!L6/normalized!L$3</f>
        <v>140339.53333333333</v>
      </c>
      <c r="M6" s="31">
        <f>raw!M6/normalized!M$3</f>
        <v>79253.600000000006</v>
      </c>
    </row>
    <row r="7" spans="1:14" x14ac:dyDescent="0.2">
      <c r="A7" s="29" t="s">
        <v>27</v>
      </c>
      <c r="B7" s="32">
        <f>raw!B7/normalized!B$3</f>
        <v>8252024.6568378238</v>
      </c>
      <c r="C7" s="29">
        <f>raw!C7/normalized!C$3</f>
        <v>11328649.8998999</v>
      </c>
      <c r="D7" s="29">
        <f>raw!D7/normalized!D$3</f>
        <v>11736361.679224974</v>
      </c>
      <c r="E7" s="32">
        <f>raw!E7/normalized!E$3</f>
        <v>11886185.25766471</v>
      </c>
      <c r="F7" s="29">
        <f>raw!F7/normalized!F$3</f>
        <v>9170172.7092946619</v>
      </c>
      <c r="G7" s="29">
        <f>raw!G7/normalized!G$3</f>
        <v>12436159.420289854</v>
      </c>
      <c r="H7" s="32">
        <f>raw!H7/normalized!H$3</f>
        <v>3418.7133333333331</v>
      </c>
      <c r="I7" s="29">
        <f>raw!I7/normalized!I$3</f>
        <v>4068.32</v>
      </c>
      <c r="J7" s="29">
        <f>raw!J7/normalized!J$3</f>
        <v>4797.7</v>
      </c>
      <c r="K7" s="32">
        <f>raw!K7/normalized!K$3</f>
        <v>3703.1333333333332</v>
      </c>
      <c r="L7" s="29">
        <f>raw!L7/normalized!L$3</f>
        <v>4774.4466666666667</v>
      </c>
      <c r="M7" s="29">
        <f>raw!M7/normalized!M$3</f>
        <v>2904.2196666666669</v>
      </c>
    </row>
    <row r="8" spans="1:14" x14ac:dyDescent="0.2">
      <c r="A8" s="29" t="s">
        <v>28</v>
      </c>
      <c r="B8" s="32">
        <f>raw!B8/normalized!B$3</f>
        <v>9827669.0391459074</v>
      </c>
      <c r="C8" s="29">
        <f>raw!C8/normalized!C$3</f>
        <v>11748273.273273272</v>
      </c>
      <c r="D8" s="31">
        <f>raw!D8/normalized!D$3</f>
        <v>14586221.743810549</v>
      </c>
      <c r="E8" s="32">
        <f>raw!E8/normalized!E$3</f>
        <v>12581778.212654926</v>
      </c>
      <c r="F8" s="29">
        <f>raw!F8/normalized!F$3</f>
        <v>9806787.0797626898</v>
      </c>
      <c r="G8" s="31">
        <f>raw!G8/normalized!G$3</f>
        <v>20442698.93355209</v>
      </c>
      <c r="H8" s="30">
        <f>raw!H8/normalized!H$3</f>
        <v>34111</v>
      </c>
      <c r="I8" s="31">
        <f>raw!I8/normalized!I$3</f>
        <v>51839.533333333333</v>
      </c>
      <c r="J8" s="31">
        <f>raw!J8/normalized!J$3</f>
        <v>42479</v>
      </c>
      <c r="K8" s="30">
        <f>raw!K8/normalized!K$3</f>
        <v>46626.633333333331</v>
      </c>
      <c r="L8" s="31">
        <f>raw!L8/normalized!L$3</f>
        <v>40740.5</v>
      </c>
      <c r="M8" s="31">
        <f>raw!M8/normalized!M$3</f>
        <v>53310.033333333333</v>
      </c>
    </row>
    <row r="9" spans="1:14" x14ac:dyDescent="0.2">
      <c r="A9" s="29" t="s">
        <v>29</v>
      </c>
      <c r="B9" s="30">
        <f>raw!B9/normalized!B$3</f>
        <v>74112099.644128114</v>
      </c>
      <c r="C9" s="31">
        <f>raw!C9/normalized!C$3</f>
        <v>123012087.08708708</v>
      </c>
      <c r="D9" s="31">
        <f>raw!D9/normalized!D$3</f>
        <v>127631149.08503768</v>
      </c>
      <c r="E9" s="30">
        <f>raw!E9/normalized!E$3</f>
        <v>143366079.58251795</v>
      </c>
      <c r="F9" s="31">
        <f>raw!F9/normalized!F$3</f>
        <v>123662847.72577456</v>
      </c>
      <c r="G9" s="31">
        <f>raw!G9/normalized!G$3</f>
        <v>138254033.36067814</v>
      </c>
      <c r="H9" s="32">
        <f>raw!H9/normalized!H$3</f>
        <v>6768.2133333333331</v>
      </c>
      <c r="I9" s="29">
        <f>raw!I9/normalized!I$3</f>
        <v>8365.2766666666666</v>
      </c>
      <c r="J9" s="29">
        <f>raw!J9/normalized!J$3</f>
        <v>9871.4266666666663</v>
      </c>
      <c r="K9" s="32">
        <f>raw!K9/normalized!K$3</f>
        <v>22337.69</v>
      </c>
      <c r="L9" s="29">
        <f>raw!L9/normalized!L$3</f>
        <v>18402.933333333334</v>
      </c>
      <c r="M9" s="31">
        <f>raw!M9/normalized!M$3</f>
        <v>35003.366666666669</v>
      </c>
    </row>
    <row r="10" spans="1:14" x14ac:dyDescent="0.2">
      <c r="A10" s="29" t="s">
        <v>30</v>
      </c>
      <c r="B10" s="30">
        <f>raw!B10/normalized!B$3</f>
        <v>98034519.572953731</v>
      </c>
      <c r="C10" s="31">
        <f>raw!C10/normalized!C$3</f>
        <v>110102227.22722723</v>
      </c>
      <c r="D10" s="31">
        <f>raw!D10/normalized!D$3</f>
        <v>118913805.16684608</v>
      </c>
      <c r="E10" s="30">
        <f>raw!E10/normalized!E$3</f>
        <v>125214729.28897586</v>
      </c>
      <c r="F10" s="31">
        <f>raw!F10/normalized!F$3</f>
        <v>107009070.53394859</v>
      </c>
      <c r="G10" s="31">
        <f>raw!G10/normalized!G$3</f>
        <v>100525991.24965818</v>
      </c>
      <c r="H10" s="32">
        <f>raw!H10/normalized!H$3</f>
        <v>1074.6186666666665</v>
      </c>
      <c r="I10" s="29">
        <f>raw!I10/normalized!I$3</f>
        <v>4428.6000000000004</v>
      </c>
      <c r="J10" s="29">
        <f>raw!J10/normalized!J$3</f>
        <v>5752</v>
      </c>
      <c r="K10" s="32">
        <f>raw!K10/normalized!K$3</f>
        <v>4202.9766666666665</v>
      </c>
      <c r="L10" s="29">
        <f>raw!L10/normalized!L$3</f>
        <v>1817.5426666666667</v>
      </c>
      <c r="M10" s="29">
        <f>raw!M10/normalized!M$3</f>
        <v>757.47</v>
      </c>
    </row>
    <row r="11" spans="1:14" x14ac:dyDescent="0.2">
      <c r="A11" s="29" t="s">
        <v>31</v>
      </c>
      <c r="B11" s="32">
        <f>raw!B11/normalized!B$3</f>
        <v>3762400.8642602945</v>
      </c>
      <c r="C11" s="29">
        <f>raw!C11/normalized!C$3</f>
        <v>3764724.7247247244</v>
      </c>
      <c r="D11" s="29">
        <f>raw!D11/normalized!D$3</f>
        <v>3512179.7631862219</v>
      </c>
      <c r="E11" s="32">
        <f>raw!E11/normalized!E$3</f>
        <v>3532909.3281148076</v>
      </c>
      <c r="F11" s="29">
        <f>raw!F11/normalized!F$3</f>
        <v>3623215.5570204351</v>
      </c>
      <c r="G11" s="29">
        <f>raw!G11/normalized!G$3</f>
        <v>3827931.3645064258</v>
      </c>
      <c r="H11" s="32">
        <f>raw!H11/normalized!H$3</f>
        <v>14449.396666666667</v>
      </c>
      <c r="I11" s="29">
        <f>raw!I11/normalized!I$3</f>
        <v>16808.793333333335</v>
      </c>
      <c r="J11" s="29">
        <f>raw!J11/normalized!J$3</f>
        <v>11680.006666666666</v>
      </c>
      <c r="K11" s="32">
        <f>raw!K11/normalized!K$3</f>
        <v>15048.636666666667</v>
      </c>
      <c r="L11" s="29">
        <f>raw!L11/normalized!L$3</f>
        <v>14088.39</v>
      </c>
      <c r="M11" s="29">
        <f>raw!M11/normalized!M$3</f>
        <v>17418.183333333334</v>
      </c>
    </row>
    <row r="12" spans="1:14" x14ac:dyDescent="0.2">
      <c r="A12" s="29" t="s">
        <v>32</v>
      </c>
      <c r="B12" s="30">
        <f>raw!B12/normalized!B$3</f>
        <v>209412430.0965938</v>
      </c>
      <c r="C12" s="31">
        <f>raw!C12/normalized!C$3</f>
        <v>192000875.87587586</v>
      </c>
      <c r="D12" s="31">
        <f>raw!D12/normalized!D$3</f>
        <v>205175592.03444564</v>
      </c>
      <c r="E12" s="30">
        <f>raw!E12/normalized!E$3</f>
        <v>94342909.328114808</v>
      </c>
      <c r="F12" s="31">
        <f>raw!F12/normalized!F$3</f>
        <v>206230191.16677654</v>
      </c>
      <c r="G12" s="31">
        <f>raw!G12/normalized!G$3</f>
        <v>141904293.13645062</v>
      </c>
      <c r="H12" s="32">
        <f>raw!H12/normalized!H$3</f>
        <v>2849.1639999999998</v>
      </c>
      <c r="I12" s="29">
        <f>raw!I12/normalized!I$3</f>
        <v>1987.3663333333334</v>
      </c>
      <c r="J12" s="29">
        <f>raw!J12/normalized!J$3</f>
        <v>1610.3936666666666</v>
      </c>
      <c r="K12" s="32">
        <f>raw!K12/normalized!K$3</f>
        <v>1983.9623333333332</v>
      </c>
      <c r="L12" s="29">
        <f>raw!L12/normalized!L$3</f>
        <v>1970.0566666666666</v>
      </c>
      <c r="M12" s="29">
        <f>raw!M12/normalized!M$3</f>
        <v>2868.4793333333337</v>
      </c>
    </row>
    <row r="13" spans="1:14" x14ac:dyDescent="0.2">
      <c r="A13" s="29" t="s">
        <v>33</v>
      </c>
      <c r="B13" s="32">
        <f>raw!B13/normalized!B$3</f>
        <v>994446.23792577523</v>
      </c>
      <c r="C13" s="29">
        <f>raw!C13/normalized!C$3</f>
        <v>1655020.02002002</v>
      </c>
      <c r="D13" s="29">
        <f>raw!D13/normalized!D$3</f>
        <v>3489826.4262648011</v>
      </c>
      <c r="E13" s="32">
        <f>raw!E13/normalized!E$3</f>
        <v>5232433.1376386173</v>
      </c>
      <c r="F13" s="29">
        <f>raw!F13/normalized!F$3</f>
        <v>3097133.8167435732</v>
      </c>
      <c r="G13" s="29">
        <f>raw!G13/normalized!G$3</f>
        <v>4370842.2203992344</v>
      </c>
      <c r="H13" s="32">
        <f>raw!H13/normalized!H$3</f>
        <v>2012.8103333333333</v>
      </c>
      <c r="I13" s="29">
        <f>raw!I13/normalized!I$3</f>
        <v>1211.7826666666667</v>
      </c>
      <c r="J13" s="29">
        <f>raw!J13/normalized!J$3</f>
        <v>1432.7256666666667</v>
      </c>
      <c r="K13" s="32">
        <f>raw!K13/normalized!K$3</f>
        <v>1429.5716666666667</v>
      </c>
      <c r="L13" s="29">
        <f>raw!L13/normalized!L$3</f>
        <v>976.45366666666655</v>
      </c>
      <c r="M13" s="29">
        <f>raw!M13/normalized!M$3</f>
        <v>1106.4966666666667</v>
      </c>
    </row>
    <row r="14" spans="1:14" x14ac:dyDescent="0.2">
      <c r="A14" s="29" t="s">
        <v>34</v>
      </c>
      <c r="B14" s="32">
        <f>raw!B14/normalized!B$3</f>
        <v>1998224.4534824605</v>
      </c>
      <c r="C14" s="29">
        <f>raw!C14/normalized!C$3</f>
        <v>2921780.5305305305</v>
      </c>
      <c r="D14" s="29">
        <f>raw!D14/normalized!D$3</f>
        <v>3392240.312163617</v>
      </c>
      <c r="E14" s="32">
        <f>raw!E14/normalized!E$3</f>
        <v>4491855.1859099809</v>
      </c>
      <c r="F14" s="29">
        <f>raw!F14/normalized!F$3</f>
        <v>3622879.3671720503</v>
      </c>
      <c r="G14" s="29">
        <f>raw!G14/normalized!G$3</f>
        <v>3639156.4123598575</v>
      </c>
      <c r="H14" s="32">
        <f>raw!H14/normalized!H$3</f>
        <v>0</v>
      </c>
      <c r="I14" s="29">
        <f>raw!I14/normalized!I$3</f>
        <v>0</v>
      </c>
      <c r="J14" s="29">
        <f>raw!J14/normalized!J$3</f>
        <v>0</v>
      </c>
      <c r="K14" s="32">
        <f>raw!K14/normalized!K$3</f>
        <v>0</v>
      </c>
      <c r="L14" s="29">
        <f>raw!L14/normalized!L$3</f>
        <v>0</v>
      </c>
      <c r="M14" s="29">
        <f>raw!M14/normalized!M$3</f>
        <v>0</v>
      </c>
    </row>
    <row r="15" spans="1:14" x14ac:dyDescent="0.2">
      <c r="A15" s="29" t="s">
        <v>35</v>
      </c>
      <c r="B15" s="30">
        <f>raw!B15/normalized!B$3</f>
        <v>152657600.40671071</v>
      </c>
      <c r="C15" s="31">
        <f>raw!C15/normalized!C$3</f>
        <v>147417542.54254255</v>
      </c>
      <c r="D15" s="31">
        <f>raw!D15/normalized!D$3</f>
        <v>201023950.48439184</v>
      </c>
      <c r="E15" s="30">
        <f>raw!E15/normalized!E$3</f>
        <v>187720808.87149382</v>
      </c>
      <c r="F15" s="31">
        <f>raw!F15/normalized!F$3</f>
        <v>201460118.65524063</v>
      </c>
      <c r="G15" s="31">
        <f>raw!G15/normalized!G$3</f>
        <v>189864779.87421381</v>
      </c>
      <c r="H15" s="30">
        <f>raw!H15/normalized!H$3</f>
        <v>375815.66666666669</v>
      </c>
      <c r="I15" s="31">
        <f>raw!I15/normalized!I$3</f>
        <v>463740.66666666669</v>
      </c>
      <c r="J15" s="31">
        <f>raw!J15/normalized!J$3</f>
        <v>439161</v>
      </c>
      <c r="K15" s="30">
        <f>raw!K15/normalized!K$3</f>
        <v>574076.33333333337</v>
      </c>
      <c r="L15" s="31">
        <f>raw!L15/normalized!L$3</f>
        <v>565453</v>
      </c>
      <c r="M15" s="31">
        <f>raw!M15/normalized!M$3</f>
        <v>770966.33333333337</v>
      </c>
    </row>
    <row r="16" spans="1:14" x14ac:dyDescent="0.2">
      <c r="A16" s="29" t="s">
        <v>36</v>
      </c>
      <c r="B16" s="32">
        <f>raw!B16/normalized!B$3</f>
        <v>4352417.3868835792</v>
      </c>
      <c r="C16" s="29">
        <f>raw!C16/normalized!C$3</f>
        <v>7023015.5155155156</v>
      </c>
      <c r="D16" s="29">
        <f>raw!D16/normalized!D$3</f>
        <v>7852163.6167922504</v>
      </c>
      <c r="E16" s="32">
        <f>raw!E16/normalized!E$3</f>
        <v>9382536.2035225052</v>
      </c>
      <c r="F16" s="29">
        <f>raw!F16/normalized!F$3</f>
        <v>8416835.8602504954</v>
      </c>
      <c r="G16" s="29">
        <f>raw!G16/normalized!G$3</f>
        <v>9618608.1487558093</v>
      </c>
      <c r="H16" s="32">
        <f>raw!H16/normalized!H$3</f>
        <v>0</v>
      </c>
      <c r="I16" s="29">
        <f>raw!I16/normalized!I$3</f>
        <v>0</v>
      </c>
      <c r="J16" s="29">
        <f>raw!J16/normalized!J$3</f>
        <v>0</v>
      </c>
      <c r="K16" s="32">
        <f>raw!K16/normalized!K$3</f>
        <v>0</v>
      </c>
      <c r="L16" s="29">
        <f>raw!L16/normalized!L$3</f>
        <v>0</v>
      </c>
      <c r="M16" s="29">
        <f>raw!M16/normalized!M$3</f>
        <v>0</v>
      </c>
    </row>
    <row r="17" spans="1:13" x14ac:dyDescent="0.2">
      <c r="A17" s="29" t="s">
        <v>37</v>
      </c>
      <c r="B17" s="30">
        <f>raw!B17/normalized!B$3</f>
        <v>291368708.69344175</v>
      </c>
      <c r="C17" s="31">
        <f>raw!C17/normalized!C$3</f>
        <v>479692567.56756753</v>
      </c>
      <c r="D17" s="31">
        <f>raw!D17/normalized!D$3</f>
        <v>457829520.99031216</v>
      </c>
      <c r="E17" s="30">
        <f>raw!E17/normalized!E$3</f>
        <v>451507762.55707765</v>
      </c>
      <c r="F17" s="31">
        <f>raw!F17/normalized!F$3</f>
        <v>365603955.17468691</v>
      </c>
      <c r="G17" s="31">
        <f>raw!G17/normalized!G$3</f>
        <v>574605277.54990423</v>
      </c>
      <c r="H17" s="30">
        <f>raw!H17/normalized!H$3</f>
        <v>1597645</v>
      </c>
      <c r="I17" s="31">
        <f>raw!I17/normalized!I$3</f>
        <v>1487852</v>
      </c>
      <c r="J17" s="31">
        <f>raw!J17/normalized!J$3</f>
        <v>1311749.3333333333</v>
      </c>
      <c r="K17" s="30">
        <f>raw!K17/normalized!K$3</f>
        <v>1580966.6666666667</v>
      </c>
      <c r="L17" s="31">
        <f>raw!L17/normalized!L$3</f>
        <v>1206416.6666666667</v>
      </c>
      <c r="M17" s="31">
        <f>raw!M17/normalized!M$3</f>
        <v>1545441</v>
      </c>
    </row>
    <row r="18" spans="1:13" x14ac:dyDescent="0.2">
      <c r="A18" s="29" t="s">
        <v>38</v>
      </c>
      <c r="B18" s="30">
        <f>raw!B18/normalized!B$3</f>
        <v>26322458.057956278</v>
      </c>
      <c r="C18" s="31">
        <f>raw!C18/normalized!C$3</f>
        <v>27988413.413413413</v>
      </c>
      <c r="D18" s="31">
        <f>raw!D18/normalized!D$3</f>
        <v>29702650.699677072</v>
      </c>
      <c r="E18" s="30">
        <f>raw!E18/normalized!E$3</f>
        <v>39320260.926288329</v>
      </c>
      <c r="F18" s="31">
        <f>raw!F18/normalized!F$3</f>
        <v>32063348.714568228</v>
      </c>
      <c r="G18" s="31">
        <f>raw!G18/normalized!G$3</f>
        <v>36165627.563576698</v>
      </c>
      <c r="H18" s="32">
        <f>raw!H18/normalized!H$3</f>
        <v>1809.3413333333335</v>
      </c>
      <c r="I18" s="29">
        <f>raw!I18/normalized!I$3</f>
        <v>3451.2366666666667</v>
      </c>
      <c r="J18" s="29">
        <f>raw!J18/normalized!J$3</f>
        <v>1245.6273333333334</v>
      </c>
      <c r="K18" s="32">
        <f>raw!K18/normalized!K$3</f>
        <v>1599.2963333333335</v>
      </c>
      <c r="L18" s="29">
        <f>raw!L18/normalized!L$3</f>
        <v>1415.1416666666667</v>
      </c>
      <c r="M18" s="29">
        <f>raw!M18/normalized!M$3</f>
        <v>1275.6673333333333</v>
      </c>
    </row>
    <row r="19" spans="1:13" x14ac:dyDescent="0.2">
      <c r="A19" s="29" t="s">
        <v>39</v>
      </c>
      <c r="B19" s="32">
        <f>raw!B19/normalized!B$3</f>
        <v>305903.91459074733</v>
      </c>
      <c r="C19" s="29">
        <f>raw!C19/normalized!C$3</f>
        <v>643048.1731731731</v>
      </c>
      <c r="D19" s="29">
        <f>raw!D19/normalized!D$3</f>
        <v>840998.65446716896</v>
      </c>
      <c r="E19" s="32">
        <f>raw!E19/normalized!E$3</f>
        <v>670517.93868232227</v>
      </c>
      <c r="F19" s="29">
        <f>raw!F19/normalized!F$3</f>
        <v>762314.83190507593</v>
      </c>
      <c r="G19" s="29">
        <f>raw!G19/normalized!G$3</f>
        <v>284972.24500957067</v>
      </c>
      <c r="H19" s="32">
        <f>raw!H19/normalized!H$3</f>
        <v>0</v>
      </c>
      <c r="I19" s="29">
        <f>raw!I19/normalized!I$3</f>
        <v>21.486876666666667</v>
      </c>
      <c r="J19" s="29">
        <f>raw!J19/normalized!J$3</f>
        <v>90.62403333333333</v>
      </c>
      <c r="K19" s="32">
        <f>raw!K19/normalized!K$3</f>
        <v>38.0351</v>
      </c>
      <c r="L19" s="29">
        <f>raw!L19/normalized!L$3</f>
        <v>0</v>
      </c>
      <c r="M19" s="29">
        <f>raw!M19/normalized!M$3</f>
        <v>0</v>
      </c>
    </row>
    <row r="20" spans="1:13" x14ac:dyDescent="0.2">
      <c r="A20" s="29" t="s">
        <v>40</v>
      </c>
      <c r="B20" s="32">
        <f>raw!B20/normalized!B$3</f>
        <v>4305824.8601931874</v>
      </c>
      <c r="C20" s="29">
        <f>raw!C20/normalized!C$3</f>
        <v>4858393.3933933936</v>
      </c>
      <c r="D20" s="29">
        <f>raw!D20/normalized!D$3</f>
        <v>5023810.5489773955</v>
      </c>
      <c r="E20" s="32">
        <f>raw!E20/normalized!E$3</f>
        <v>6501474.2335290285</v>
      </c>
      <c r="F20" s="29">
        <f>raw!F20/normalized!F$3</f>
        <v>5782983.5201054718</v>
      </c>
      <c r="G20" s="29">
        <f>raw!G20/normalized!G$3</f>
        <v>4638464.5884604864</v>
      </c>
      <c r="H20" s="32">
        <f>raw!H20/normalized!H$3</f>
        <v>8.4795566666666673</v>
      </c>
      <c r="I20" s="29">
        <f>raw!I20/normalized!I$3</f>
        <v>13.448726666666666</v>
      </c>
      <c r="J20" s="29">
        <f>raw!J20/normalized!J$3</f>
        <v>13.750033333333334</v>
      </c>
      <c r="K20" s="32">
        <f>raw!K20/normalized!K$3</f>
        <v>18.078256666666665</v>
      </c>
      <c r="L20" s="29">
        <f>raw!L20/normalized!L$3</f>
        <v>19.125043333333334</v>
      </c>
      <c r="M20" s="29">
        <f>raw!M20/normalized!M$3</f>
        <v>10.772406666666667</v>
      </c>
    </row>
    <row r="21" spans="1:13" x14ac:dyDescent="0.2">
      <c r="A21" s="29" t="s">
        <v>41</v>
      </c>
      <c r="B21" s="32">
        <f>raw!B21/normalized!B$3</f>
        <v>29188.014743263851</v>
      </c>
      <c r="C21" s="29">
        <f>raw!C21/normalized!C$3</f>
        <v>11457.227227227228</v>
      </c>
      <c r="D21" s="29">
        <f>raw!D21/normalized!D$3</f>
        <v>11656.533907427342</v>
      </c>
      <c r="E21" s="32">
        <f>raw!E21/normalized!E$3</f>
        <v>15939.973907371168</v>
      </c>
      <c r="F21" s="29">
        <f>raw!F21/normalized!F$3</f>
        <v>4486.6921555702047</v>
      </c>
      <c r="G21" s="29">
        <f>raw!G21/normalized!G$3</f>
        <v>14148.892534864643</v>
      </c>
      <c r="H21" s="32">
        <f>raw!H21/normalized!H$3</f>
        <v>1492.1009999999999</v>
      </c>
      <c r="I21" s="29">
        <f>raw!I21/normalized!I$3</f>
        <v>1445.5223333333333</v>
      </c>
      <c r="J21" s="29">
        <f>raw!J21/normalized!J$3</f>
        <v>1177.2176666666667</v>
      </c>
      <c r="K21" s="32">
        <f>raw!K21/normalized!K$3</f>
        <v>1562.847</v>
      </c>
      <c r="L21" s="29">
        <f>raw!L21/normalized!L$3</f>
        <v>1203.047</v>
      </c>
      <c r="M21" s="29">
        <f>raw!M21/normalized!M$3</f>
        <v>1728.9233333333334</v>
      </c>
    </row>
    <row r="22" spans="1:13" x14ac:dyDescent="0.2">
      <c r="A22" s="29" t="s">
        <v>42</v>
      </c>
      <c r="B22" s="32">
        <f>raw!B22/normalized!B$3</f>
        <v>10069653.024911031</v>
      </c>
      <c r="C22" s="31">
        <f>raw!C22/normalized!C$3</f>
        <v>18278253.253253251</v>
      </c>
      <c r="D22" s="31">
        <f>raw!D22/normalized!D$3</f>
        <v>15696689.989235738</v>
      </c>
      <c r="E22" s="30">
        <f>raw!E22/normalized!E$3</f>
        <v>15853437.703848664</v>
      </c>
      <c r="F22" s="29">
        <f>raw!F22/normalized!F$3</f>
        <v>11809774.555042848</v>
      </c>
      <c r="G22" s="31">
        <f>raw!G22/normalized!G$3</f>
        <v>18720016.406890891</v>
      </c>
      <c r="H22" s="30">
        <f>raw!H22/normalized!H$3</f>
        <v>139866.29999999999</v>
      </c>
      <c r="I22" s="31">
        <f>raw!I22/normalized!I$3</f>
        <v>156665.93333333332</v>
      </c>
      <c r="J22" s="31">
        <f>raw!J22/normalized!J$3</f>
        <v>120055.13333333333</v>
      </c>
      <c r="K22" s="30">
        <f>raw!K22/normalized!K$3</f>
        <v>144918.6</v>
      </c>
      <c r="L22" s="31">
        <f>raw!L22/normalized!L$3</f>
        <v>131907.13333333333</v>
      </c>
      <c r="M22" s="31">
        <f>raw!M22/normalized!M$3</f>
        <v>170226.33333333334</v>
      </c>
    </row>
    <row r="23" spans="1:13" x14ac:dyDescent="0.2">
      <c r="A23" s="29" t="s">
        <v>43</v>
      </c>
      <c r="B23" s="30">
        <f>raw!B23/normalized!B$3</f>
        <v>14213091.001525164</v>
      </c>
      <c r="C23" s="31">
        <f>raw!C23/normalized!C$3</f>
        <v>32065340.340340339</v>
      </c>
      <c r="D23" s="31">
        <f>raw!D23/normalized!D$3</f>
        <v>24706149.085037675</v>
      </c>
      <c r="E23" s="30">
        <f>raw!E23/normalized!E$3</f>
        <v>21689954.337899543</v>
      </c>
      <c r="F23" s="31">
        <f>raw!F23/normalized!F$3</f>
        <v>26545932.762030326</v>
      </c>
      <c r="G23" s="31">
        <f>raw!G23/normalized!G$3</f>
        <v>18010855.892808311</v>
      </c>
      <c r="H23" s="32">
        <f>raw!H23/normalized!H$3</f>
        <v>14942.22</v>
      </c>
      <c r="I23" s="29">
        <f>raw!I23/normalized!I$3</f>
        <v>19926.303333333333</v>
      </c>
      <c r="J23" s="29">
        <f>raw!J23/normalized!J$3</f>
        <v>14452.2</v>
      </c>
      <c r="K23" s="32">
        <f>raw!K23/normalized!K$3</f>
        <v>20006.346666666668</v>
      </c>
      <c r="L23" s="29">
        <f>raw!L23/normalized!L$3</f>
        <v>17385.926666666666</v>
      </c>
      <c r="M23" s="29">
        <f>raw!M23/normalized!M$3</f>
        <v>24659.823333333334</v>
      </c>
    </row>
    <row r="24" spans="1:13" x14ac:dyDescent="0.2">
      <c r="A24" s="29" t="s">
        <v>44</v>
      </c>
      <c r="B24" s="30">
        <f>raw!B24/normalized!B$3</f>
        <v>152648322.31825113</v>
      </c>
      <c r="C24" s="31">
        <f>raw!C24/normalized!C$3</f>
        <v>223040915.91591591</v>
      </c>
      <c r="D24" s="31">
        <f>raw!D24/normalized!D$3</f>
        <v>209681781.48546824</v>
      </c>
      <c r="E24" s="30">
        <f>raw!E24/normalized!E$3</f>
        <v>246231702.54403132</v>
      </c>
      <c r="F24" s="31">
        <f>raw!F24/normalized!F$3</f>
        <v>217771259.06394202</v>
      </c>
      <c r="G24" s="31">
        <f>raw!G24/normalized!G$3</f>
        <v>262242275.08887064</v>
      </c>
      <c r="H24" s="32">
        <f>raw!H24/normalized!H$3</f>
        <v>7730.76</v>
      </c>
      <c r="I24" s="29">
        <f>raw!I24/normalized!I$3</f>
        <v>8348.64</v>
      </c>
      <c r="J24" s="29">
        <f>raw!J24/normalized!J$3</f>
        <v>7382.6833333333334</v>
      </c>
      <c r="K24" s="32">
        <f>raw!K24/normalized!K$3</f>
        <v>14828.76</v>
      </c>
      <c r="L24" s="29">
        <f>raw!L24/normalized!L$3</f>
        <v>10436.02</v>
      </c>
      <c r="M24" s="29">
        <f>raw!M24/normalized!M$3</f>
        <v>9301.98</v>
      </c>
    </row>
    <row r="25" spans="1:13" x14ac:dyDescent="0.2">
      <c r="A25" s="29" t="s">
        <v>45</v>
      </c>
      <c r="B25" s="30">
        <f>raw!B25/normalized!B$3</f>
        <v>280674504.32130146</v>
      </c>
      <c r="C25" s="31">
        <f>raw!C25/normalized!C$3</f>
        <v>308687687.6876877</v>
      </c>
      <c r="D25" s="31">
        <f>raw!D25/normalized!D$3</f>
        <v>324461517.76103336</v>
      </c>
      <c r="E25" s="30">
        <f>raw!E25/normalized!E$3</f>
        <v>294554598.82583171</v>
      </c>
      <c r="F25" s="31">
        <f>raw!F25/normalized!F$3</f>
        <v>296600131.83915627</v>
      </c>
      <c r="G25" s="31">
        <f>raw!G25/normalized!G$3</f>
        <v>264932048.12687993</v>
      </c>
      <c r="H25" s="30">
        <f>raw!H25/normalized!H$3</f>
        <v>195926.66666666666</v>
      </c>
      <c r="I25" s="31">
        <f>raw!I25/normalized!I$3</f>
        <v>230491.3</v>
      </c>
      <c r="J25" s="31">
        <f>raw!J25/normalized!J$3</f>
        <v>164865.96666666667</v>
      </c>
      <c r="K25" s="30">
        <f>raw!K25/normalized!K$3</f>
        <v>222960.06666666668</v>
      </c>
      <c r="L25" s="31">
        <f>raw!L25/normalized!L$3</f>
        <v>200698.2</v>
      </c>
      <c r="M25" s="31">
        <f>raw!M25/normalized!M$3</f>
        <v>259347.56666666668</v>
      </c>
    </row>
    <row r="26" spans="1:13" x14ac:dyDescent="0.2">
      <c r="A26" s="29" t="s">
        <v>46</v>
      </c>
      <c r="B26" s="30">
        <f>raw!B26/normalized!B$3</f>
        <v>1623997203.8637519</v>
      </c>
      <c r="C26" s="31">
        <f>raw!C26/normalized!C$3</f>
        <v>1808100600.6006005</v>
      </c>
      <c r="D26" s="31">
        <f>raw!D26/normalized!D$3</f>
        <v>1961371097.9547901</v>
      </c>
      <c r="E26" s="30">
        <f>raw!E26/normalized!E$3</f>
        <v>1996324853.2289629</v>
      </c>
      <c r="F26" s="31">
        <f>raw!F26/normalized!F$3</f>
        <v>2118239947.2643375</v>
      </c>
      <c r="G26" s="31">
        <f>raw!G26/normalized!G$3</f>
        <v>1943690183.2102816</v>
      </c>
      <c r="H26" s="30">
        <f>raw!H26/normalized!H$3</f>
        <v>54202.033333333333</v>
      </c>
      <c r="I26" s="31">
        <f>raw!I26/normalized!I$3</f>
        <v>48112.5</v>
      </c>
      <c r="J26" s="31">
        <f>raw!J26/normalized!J$3</f>
        <v>36697.133333333331</v>
      </c>
      <c r="K26" s="30">
        <f>raw!K26/normalized!K$3</f>
        <v>44122.433333333334</v>
      </c>
      <c r="L26" s="31">
        <f>raw!L26/normalized!L$3</f>
        <v>37242.666666666664</v>
      </c>
      <c r="M26" s="31">
        <f>raw!M26/normalized!M$3</f>
        <v>52287.4</v>
      </c>
    </row>
    <row r="27" spans="1:13" x14ac:dyDescent="0.2">
      <c r="A27" s="29" t="s">
        <v>47</v>
      </c>
      <c r="B27" s="30">
        <f>raw!B27/normalized!B$3</f>
        <v>105912595.32282664</v>
      </c>
      <c r="C27" s="31">
        <f>raw!C27/normalized!C$3</f>
        <v>71469919.919919923</v>
      </c>
      <c r="D27" s="31">
        <f>raw!D27/normalized!D$3</f>
        <v>221006458.55758882</v>
      </c>
      <c r="E27" s="30">
        <f>raw!E27/normalized!E$3</f>
        <v>172755120.67840835</v>
      </c>
      <c r="F27" s="31">
        <f>raw!F27/normalized!F$3</f>
        <v>176724456.16348055</v>
      </c>
      <c r="G27" s="31">
        <f>raw!G27/normalized!G$3</f>
        <v>287376538.14602131</v>
      </c>
      <c r="H27" s="30">
        <f>raw!H27/normalized!H$3</f>
        <v>255734.33333333334</v>
      </c>
      <c r="I27" s="31">
        <f>raw!I27/normalized!I$3</f>
        <v>248424.33333333334</v>
      </c>
      <c r="J27" s="31">
        <f>raw!J27/normalized!J$3</f>
        <v>191567.46666666667</v>
      </c>
      <c r="K27" s="30">
        <f>raw!K27/normalized!K$3</f>
        <v>225765.9</v>
      </c>
      <c r="L27" s="31">
        <f>raw!L27/normalized!L$3</f>
        <v>200004.9</v>
      </c>
      <c r="M27" s="31">
        <f>raw!M27/normalized!M$3</f>
        <v>318567.46666666667</v>
      </c>
    </row>
    <row r="28" spans="1:13" x14ac:dyDescent="0.2">
      <c r="A28" s="29" t="s">
        <v>48</v>
      </c>
      <c r="B28" s="32">
        <f>raw!B28/normalized!B$3</f>
        <v>4128731.5709201829</v>
      </c>
      <c r="C28" s="29">
        <f>raw!C28/normalized!C$3</f>
        <v>6524917.4174174173</v>
      </c>
      <c r="D28" s="29">
        <f>raw!D28/normalized!D$3</f>
        <v>7424825.0807319703</v>
      </c>
      <c r="E28" s="32">
        <f>raw!E28/normalized!E$3</f>
        <v>8487072.4070450105</v>
      </c>
      <c r="F28" s="29">
        <f>raw!F28/normalized!F$3</f>
        <v>6963473.9617666453</v>
      </c>
      <c r="G28" s="31">
        <f>raw!G28/normalized!G$3</f>
        <v>14683811.867651079</v>
      </c>
      <c r="H28" s="32">
        <f>raw!H28/normalized!H$3</f>
        <v>6464.0766666666668</v>
      </c>
      <c r="I28" s="29">
        <f>raw!I28/normalized!I$3</f>
        <v>6021.95</v>
      </c>
      <c r="J28" s="29">
        <f>raw!J28/normalized!J$3</f>
        <v>7250.8</v>
      </c>
      <c r="K28" s="32">
        <f>raw!K28/normalized!K$3</f>
        <v>7464.4633333333331</v>
      </c>
      <c r="L28" s="29">
        <f>raw!L28/normalized!L$3</f>
        <v>7861.4</v>
      </c>
      <c r="M28" s="29">
        <f>raw!M28/normalized!M$3</f>
        <v>8527.9666666666672</v>
      </c>
    </row>
    <row r="29" spans="1:13" x14ac:dyDescent="0.2">
      <c r="A29" s="29" t="s">
        <v>49</v>
      </c>
      <c r="B29" s="30">
        <f>raw!B29/normalized!B$3</f>
        <v>3572352567.361464</v>
      </c>
      <c r="C29" s="31">
        <f>raw!C29/normalized!C$3</f>
        <v>5226943193.1931934</v>
      </c>
      <c r="D29" s="31">
        <f>raw!D29/normalized!D$3</f>
        <v>5517604951.5608187</v>
      </c>
      <c r="E29" s="30">
        <f>raw!E29/normalized!E$3</f>
        <v>6615453359.4259624</v>
      </c>
      <c r="F29" s="31">
        <f>raw!F29/normalized!F$3</f>
        <v>7343740276.8622284</v>
      </c>
      <c r="G29" s="31">
        <f>raw!G29/normalized!G$3</f>
        <v>4353933552.0918779</v>
      </c>
      <c r="H29" s="30">
        <f>raw!H29/normalized!H$3</f>
        <v>2361244.3333333335</v>
      </c>
      <c r="I29" s="31">
        <f>raw!I29/normalized!I$3</f>
        <v>2806359</v>
      </c>
      <c r="J29" s="31">
        <f>raw!J29/normalized!J$3</f>
        <v>2183036.6666666665</v>
      </c>
      <c r="K29" s="30">
        <f>raw!K29/normalized!K$3</f>
        <v>2704145</v>
      </c>
      <c r="L29" s="31">
        <f>raw!L29/normalized!L$3</f>
        <v>2403367.3333333335</v>
      </c>
      <c r="M29" s="31">
        <f>raw!M29/normalized!M$3</f>
        <v>3484943.3333333335</v>
      </c>
    </row>
    <row r="30" spans="1:13" x14ac:dyDescent="0.2">
      <c r="A30" s="29" t="s">
        <v>50</v>
      </c>
      <c r="B30" s="30">
        <f>raw!B30/normalized!B$3</f>
        <v>24021059.98983223</v>
      </c>
      <c r="C30" s="31">
        <f>raw!C30/normalized!C$3</f>
        <v>31805092.592592593</v>
      </c>
      <c r="D30" s="31">
        <f>raw!D30/normalized!D$3</f>
        <v>32632117.868675996</v>
      </c>
      <c r="E30" s="30">
        <f>raw!E30/normalized!E$3</f>
        <v>39683744.292237446</v>
      </c>
      <c r="F30" s="31">
        <f>raw!F30/normalized!F$3</f>
        <v>33728556.361239292</v>
      </c>
      <c r="G30" s="31">
        <f>raw!G30/normalized!G$3</f>
        <v>39353718.895269342</v>
      </c>
      <c r="H30" s="32">
        <f>raw!H30/normalized!H$3</f>
        <v>70.513999999999996</v>
      </c>
      <c r="I30" s="29">
        <f>raw!I30/normalized!I$3</f>
        <v>209.52916666666667</v>
      </c>
      <c r="J30" s="29">
        <f>raw!J30/normalized!J$3</f>
        <v>34.648033333333331</v>
      </c>
      <c r="K30" s="32">
        <f>raw!K30/normalized!K$3</f>
        <v>71.308499999999995</v>
      </c>
      <c r="L30" s="29">
        <f>raw!L30/normalized!L$3</f>
        <v>0</v>
      </c>
      <c r="M30" s="29">
        <f>raw!M30/normalized!M$3</f>
        <v>27.390669999999997</v>
      </c>
    </row>
    <row r="31" spans="1:13" x14ac:dyDescent="0.2">
      <c r="A31" s="29" t="s">
        <v>51</v>
      </c>
      <c r="B31" s="30">
        <f>raw!B31/normalized!B$3</f>
        <v>1366629384.8500254</v>
      </c>
      <c r="C31" s="31">
        <f>raw!C31/normalized!C$3</f>
        <v>1183272897.897898</v>
      </c>
      <c r="D31" s="31">
        <f>raw!D31/normalized!D$3</f>
        <v>1269200888.0516684</v>
      </c>
      <c r="E31" s="30">
        <f>raw!E31/normalized!E$3</f>
        <v>1570618395.3033268</v>
      </c>
      <c r="F31" s="31">
        <f>raw!F31/normalized!F$3</f>
        <v>1234603164.1397495</v>
      </c>
      <c r="G31" s="31">
        <f>raw!G31/normalized!G$3</f>
        <v>3965970741.0445719</v>
      </c>
      <c r="H31" s="30">
        <f>raw!H31/normalized!H$3</f>
        <v>363274</v>
      </c>
      <c r="I31" s="31">
        <f>raw!I31/normalized!I$3</f>
        <v>140602.73333333334</v>
      </c>
      <c r="J31" s="31">
        <f>raw!J31/normalized!J$3</f>
        <v>57532.9</v>
      </c>
      <c r="K31" s="30">
        <f>raw!K31/normalized!K$3</f>
        <v>56412.6</v>
      </c>
      <c r="L31" s="31">
        <f>raw!L31/normalized!L$3</f>
        <v>51621.133333333331</v>
      </c>
      <c r="M31" s="31">
        <f>raw!M31/normalized!M$3</f>
        <v>59534.933333333334</v>
      </c>
    </row>
    <row r="32" spans="1:13" x14ac:dyDescent="0.2">
      <c r="A32" s="29" t="s">
        <v>52</v>
      </c>
      <c r="B32" s="30">
        <f>raw!B32/normalized!B$3</f>
        <v>33484850.025419418</v>
      </c>
      <c r="C32" s="31">
        <f>raw!C32/normalized!C$3</f>
        <v>45698786.286286287</v>
      </c>
      <c r="D32" s="31">
        <f>raw!D32/normalized!D$3</f>
        <v>61455947.255113028</v>
      </c>
      <c r="E32" s="30">
        <f>raw!E32/normalized!E$3</f>
        <v>73797990.867579907</v>
      </c>
      <c r="F32" s="31">
        <f>raw!F32/normalized!F$3</f>
        <v>65909940.672379702</v>
      </c>
      <c r="G32" s="31">
        <f>raw!G32/normalized!G$3</f>
        <v>79743450.916051403</v>
      </c>
      <c r="H32" s="32">
        <f>raw!H32/normalized!H$3</f>
        <v>2126.6026666666667</v>
      </c>
      <c r="I32" s="29">
        <f>raw!I32/normalized!I$3</f>
        <v>2714.717333333333</v>
      </c>
      <c r="J32" s="29">
        <f>raw!J32/normalized!J$3</f>
        <v>2062.1513333333332</v>
      </c>
      <c r="K32" s="32">
        <f>raw!K32/normalized!K$3</f>
        <v>3657.27</v>
      </c>
      <c r="L32" s="29">
        <f>raw!L32/normalized!L$3</f>
        <v>3162.2406666666666</v>
      </c>
      <c r="M32" s="29">
        <f>raw!M32/normalized!M$3</f>
        <v>5607.6466666666665</v>
      </c>
    </row>
    <row r="33" spans="1:13" x14ac:dyDescent="0.2">
      <c r="A33" s="29" t="s">
        <v>53</v>
      </c>
      <c r="B33" s="30">
        <f>raw!B33/normalized!B$3</f>
        <v>102096962.37925774</v>
      </c>
      <c r="C33" s="31">
        <f>raw!C33/normalized!C$3</f>
        <v>111735122.62262262</v>
      </c>
      <c r="D33" s="31">
        <f>raw!D33/normalized!D$3</f>
        <v>128585548.97739506</v>
      </c>
      <c r="E33" s="30">
        <f>raw!E33/normalized!E$3</f>
        <v>140800260.92628834</v>
      </c>
      <c r="F33" s="31">
        <f>raw!F33/normalized!F$3</f>
        <v>125011997.36321688</v>
      </c>
      <c r="G33" s="31">
        <f>raw!G33/normalized!G$3</f>
        <v>149245419.74295869</v>
      </c>
      <c r="H33" s="32">
        <f>raw!H33/normalized!H$3</f>
        <v>13906.396666666667</v>
      </c>
      <c r="I33" s="29">
        <f>raw!I33/normalized!I$3</f>
        <v>17603.193333333333</v>
      </c>
      <c r="J33" s="29">
        <f>raw!J33/normalized!J$3</f>
        <v>15429.353333333333</v>
      </c>
      <c r="K33" s="32">
        <f>raw!K33/normalized!K$3</f>
        <v>20040.84</v>
      </c>
      <c r="L33" s="29">
        <f>raw!L33/normalized!L$3</f>
        <v>19624.093333333334</v>
      </c>
      <c r="M33" s="29">
        <f>raw!M33/normalized!M$3</f>
        <v>23238.103333333333</v>
      </c>
    </row>
    <row r="34" spans="1:13" x14ac:dyDescent="0.2">
      <c r="A34" s="29" t="s">
        <v>54</v>
      </c>
      <c r="B34" s="30">
        <f>raw!B34/normalized!B$3</f>
        <v>1286061260.8032537</v>
      </c>
      <c r="C34" s="31">
        <f>raw!C34/normalized!C$3</f>
        <v>1502613863.8638637</v>
      </c>
      <c r="D34" s="31">
        <f>raw!D34/normalized!D$3</f>
        <v>1474187298.1700754</v>
      </c>
      <c r="E34" s="30">
        <f>raw!E34/normalized!E$3</f>
        <v>1459302022.1787345</v>
      </c>
      <c r="F34" s="31">
        <f>raw!F34/normalized!F$3</f>
        <v>1636088332.2346737</v>
      </c>
      <c r="G34" s="31">
        <f>raw!G34/normalized!G$3</f>
        <v>1816644790.8121409</v>
      </c>
      <c r="H34" s="30">
        <f>raw!H34/normalized!H$3</f>
        <v>252547.33333333334</v>
      </c>
      <c r="I34" s="31">
        <f>raw!I34/normalized!I$3</f>
        <v>300218.90000000002</v>
      </c>
      <c r="J34" s="31">
        <f>raw!J34/normalized!J$3</f>
        <v>241346.63333333333</v>
      </c>
      <c r="K34" s="30">
        <f>raw!K34/normalized!K$3</f>
        <v>310550.03333333333</v>
      </c>
      <c r="L34" s="31">
        <f>raw!L34/normalized!L$3</f>
        <v>296732.03333333333</v>
      </c>
      <c r="M34" s="31">
        <f>raw!M34/normalized!M$3</f>
        <v>431849</v>
      </c>
    </row>
    <row r="35" spans="1:13" x14ac:dyDescent="0.2">
      <c r="A35" s="29" t="s">
        <v>55</v>
      </c>
      <c r="B35" s="32">
        <f>raw!B35/normalized!B$3</f>
        <v>10824496.695475342</v>
      </c>
      <c r="C35" s="29">
        <f>raw!C35/normalized!C$3</f>
        <v>10805092.592592591</v>
      </c>
      <c r="D35" s="31">
        <f>raw!D35/normalized!D$3</f>
        <v>20956512.378902044</v>
      </c>
      <c r="E35" s="30">
        <f>raw!E35/normalized!E$3</f>
        <v>17975903.457273323</v>
      </c>
      <c r="F35" s="29">
        <f>raw!F35/normalized!F$3</f>
        <v>12952094.924192486</v>
      </c>
      <c r="G35" s="31">
        <f>raw!G35/normalized!G$3</f>
        <v>36371096.52720809</v>
      </c>
      <c r="H35" s="32">
        <f>raw!H35/normalized!H$3</f>
        <v>0</v>
      </c>
      <c r="I35" s="29">
        <f>raw!I35/normalized!I$3</f>
        <v>0</v>
      </c>
      <c r="J35" s="29">
        <f>raw!J35/normalized!J$3</f>
        <v>0</v>
      </c>
      <c r="K35" s="32">
        <f>raw!K35/normalized!K$3</f>
        <v>0</v>
      </c>
      <c r="L35" s="29">
        <f>raw!L35/normalized!L$3</f>
        <v>0</v>
      </c>
      <c r="M35" s="29">
        <f>raw!M35/normalized!M$3</f>
        <v>0</v>
      </c>
    </row>
    <row r="36" spans="1:13" x14ac:dyDescent="0.2">
      <c r="A36" s="29" t="s">
        <v>56</v>
      </c>
      <c r="B36" s="30">
        <f>raw!B36/normalized!B$3</f>
        <v>14350559.227249619</v>
      </c>
      <c r="C36" s="31">
        <f>raw!C36/normalized!C$3</f>
        <v>17925888.388388388</v>
      </c>
      <c r="D36" s="31">
        <f>raw!D36/normalized!D$3</f>
        <v>21260414.424111947</v>
      </c>
      <c r="E36" s="30">
        <f>raw!E36/normalized!E$3</f>
        <v>25382165.688193087</v>
      </c>
      <c r="F36" s="31">
        <f>raw!F36/normalized!F$3</f>
        <v>18834238.628872778</v>
      </c>
      <c r="G36" s="31">
        <f>raw!G36/normalized!G$3</f>
        <v>24434591.194968551</v>
      </c>
      <c r="H36" s="32">
        <f>raw!H36/normalized!H$3</f>
        <v>16.009583333333332</v>
      </c>
      <c r="I36" s="29">
        <f>raw!I36/normalized!I$3</f>
        <v>1604.27</v>
      </c>
      <c r="J36" s="29">
        <f>raw!J36/normalized!J$3</f>
        <v>6495.916666666667</v>
      </c>
      <c r="K36" s="32">
        <f>raw!K36/normalized!K$3</f>
        <v>1863.3496666666667</v>
      </c>
      <c r="L36" s="29">
        <f>raw!L36/normalized!L$3</f>
        <v>1143.3753333333332</v>
      </c>
      <c r="M36" s="29">
        <f>raw!M36/normalized!M$3</f>
        <v>321.92043333333334</v>
      </c>
    </row>
    <row r="37" spans="1:13" x14ac:dyDescent="0.2">
      <c r="A37" s="29" t="s">
        <v>57</v>
      </c>
      <c r="B37" s="32">
        <f>raw!B37/normalized!B$3</f>
        <v>8237620.7422470758</v>
      </c>
      <c r="C37" s="29">
        <f>raw!C37/normalized!C$3</f>
        <v>10704623.373373372</v>
      </c>
      <c r="D37" s="29">
        <f>raw!D37/normalized!D$3</f>
        <v>5954881.5931108724</v>
      </c>
      <c r="E37" s="32">
        <f>raw!E37/normalized!E$3</f>
        <v>10903942.596216569</v>
      </c>
      <c r="F37" s="29">
        <f>raw!F37/normalized!F$3</f>
        <v>6120516.8094924195</v>
      </c>
      <c r="G37" s="29">
        <f>raw!G37/normalized!G$3</f>
        <v>6187850.6972928625</v>
      </c>
      <c r="H37" s="32">
        <f>raw!H37/normalized!H$3</f>
        <v>285.05959999999999</v>
      </c>
      <c r="I37" s="29">
        <f>raw!I37/normalized!I$3</f>
        <v>168.68063333333333</v>
      </c>
      <c r="J37" s="29">
        <f>raw!J37/normalized!J$3</f>
        <v>210.2723</v>
      </c>
      <c r="K37" s="32">
        <f>raw!K37/normalized!K$3</f>
        <v>218.84733333333332</v>
      </c>
      <c r="L37" s="29">
        <f>raw!L37/normalized!L$3</f>
        <v>264.46350000000001</v>
      </c>
      <c r="M37" s="29">
        <f>raw!M37/normalized!M$3</f>
        <v>345.02533333333338</v>
      </c>
    </row>
    <row r="38" spans="1:13" x14ac:dyDescent="0.2">
      <c r="A38" s="29" t="s">
        <v>58</v>
      </c>
      <c r="B38" s="32">
        <f>raw!B38/normalized!B$3</f>
        <v>4570104.219623792</v>
      </c>
      <c r="C38" s="29">
        <f>raw!C38/normalized!C$3</f>
        <v>6963493.4934934936</v>
      </c>
      <c r="D38" s="29">
        <f>raw!D38/normalized!D$3</f>
        <v>8061817.8148546824</v>
      </c>
      <c r="E38" s="32">
        <f>raw!E38/normalized!E$3</f>
        <v>12356470.971950425</v>
      </c>
      <c r="F38" s="29">
        <f>raw!F38/normalized!F$3</f>
        <v>12148711.931443639</v>
      </c>
      <c r="G38" s="29">
        <f>raw!G38/normalized!G$3</f>
        <v>11780667.213563029</v>
      </c>
      <c r="H38" s="32">
        <f>raw!H38/normalized!H$3</f>
        <v>1546.9573333333333</v>
      </c>
      <c r="I38" s="29">
        <f>raw!I38/normalized!I$3</f>
        <v>1038.3786666666665</v>
      </c>
      <c r="J38" s="29">
        <f>raw!J38/normalized!J$3</f>
        <v>1185.7049999999999</v>
      </c>
      <c r="K38" s="32">
        <f>raw!K38/normalized!K$3</f>
        <v>1673.7783333333334</v>
      </c>
      <c r="L38" s="29">
        <f>raw!L38/normalized!L$3</f>
        <v>1036.3873333333333</v>
      </c>
      <c r="M38" s="29">
        <f>raw!M38/normalized!M$3</f>
        <v>1492.2860000000001</v>
      </c>
    </row>
    <row r="39" spans="1:13" x14ac:dyDescent="0.2">
      <c r="A39" s="29" t="s">
        <v>59</v>
      </c>
      <c r="B39" s="32">
        <f>raw!B39/normalized!B$3</f>
        <v>1129333.375699034</v>
      </c>
      <c r="C39" s="29">
        <f>raw!C39/normalized!C$3</f>
        <v>751842.59259259258</v>
      </c>
      <c r="D39" s="29">
        <f>raw!D39/normalized!D$3</f>
        <v>1615987.6210979549</v>
      </c>
      <c r="E39" s="32">
        <f>raw!E39/normalized!E$3</f>
        <v>1215404.0443574691</v>
      </c>
      <c r="F39" s="29">
        <f>raw!F39/normalized!F$3</f>
        <v>1132592.0896506263</v>
      </c>
      <c r="G39" s="29">
        <f>raw!G39/normalized!G$3</f>
        <v>2088102.2696199068</v>
      </c>
      <c r="H39" s="32">
        <f>raw!H39/normalized!H$3</f>
        <v>0</v>
      </c>
      <c r="I39" s="29">
        <f>raw!I39/normalized!I$3</f>
        <v>0</v>
      </c>
      <c r="J39" s="29">
        <f>raw!J39/normalized!J$3</f>
        <v>0</v>
      </c>
      <c r="K39" s="32">
        <f>raw!K39/normalized!K$3</f>
        <v>0</v>
      </c>
      <c r="L39" s="29">
        <f>raw!L39/normalized!L$3</f>
        <v>0</v>
      </c>
      <c r="M39" s="29">
        <f>raw!M39/normalized!M$3</f>
        <v>0</v>
      </c>
    </row>
    <row r="40" spans="1:13" x14ac:dyDescent="0.2">
      <c r="A40" s="29" t="s">
        <v>60</v>
      </c>
      <c r="B40" s="30">
        <f>raw!B40/normalized!B$3</f>
        <v>17898932.384341635</v>
      </c>
      <c r="C40" s="31">
        <f>raw!C40/normalized!C$3</f>
        <v>20529917.417417418</v>
      </c>
      <c r="D40" s="31">
        <f>raw!D40/normalized!D$3</f>
        <v>27117518.837459635</v>
      </c>
      <c r="E40" s="30">
        <f>raw!E40/normalized!E$3</f>
        <v>25746757.990867581</v>
      </c>
      <c r="F40" s="31">
        <f>raw!F40/normalized!F$3</f>
        <v>24914119.973632172</v>
      </c>
      <c r="G40" s="31">
        <f>raw!G40/normalized!G$3</f>
        <v>27237366.694011483</v>
      </c>
      <c r="H40" s="32">
        <f>raw!H40/normalized!H$3</f>
        <v>2168.299</v>
      </c>
      <c r="I40" s="29">
        <f>raw!I40/normalized!I$3</f>
        <v>123.8937</v>
      </c>
      <c r="J40" s="29">
        <f>raw!J40/normalized!J$3</f>
        <v>137.30006666666665</v>
      </c>
      <c r="K40" s="32">
        <f>raw!K40/normalized!K$3</f>
        <v>31.647960000000001</v>
      </c>
      <c r="L40" s="29">
        <f>raw!L40/normalized!L$3</f>
        <v>39.065366666666669</v>
      </c>
      <c r="M40" s="29">
        <f>raw!M40/normalized!M$3</f>
        <v>12.128276666666666</v>
      </c>
    </row>
    <row r="41" spans="1:13" x14ac:dyDescent="0.2">
      <c r="A41" s="29" t="s">
        <v>61</v>
      </c>
      <c r="B41" s="30">
        <f>raw!B41/normalized!B$3</f>
        <v>96090264.361972541</v>
      </c>
      <c r="C41" s="31">
        <f>raw!C41/normalized!C$3</f>
        <v>112197635.13513513</v>
      </c>
      <c r="D41" s="31">
        <f>raw!D41/normalized!D$3</f>
        <v>121076856.83530679</v>
      </c>
      <c r="E41" s="30">
        <f>raw!E41/normalized!E$3</f>
        <v>124088597.52120027</v>
      </c>
      <c r="F41" s="31">
        <f>raw!F41/normalized!F$3</f>
        <v>119984667.10613053</v>
      </c>
      <c r="G41" s="31">
        <f>raw!G41/normalized!G$3</f>
        <v>101843779.05386929</v>
      </c>
      <c r="H41" s="32">
        <f>raw!H41/normalized!H$3</f>
        <v>167.53846666666666</v>
      </c>
      <c r="I41" s="29">
        <f>raw!I41/normalized!I$3</f>
        <v>352.18</v>
      </c>
      <c r="J41" s="29">
        <f>raw!J41/normalized!J$3</f>
        <v>471.8006666666667</v>
      </c>
      <c r="K41" s="32">
        <f>raw!K41/normalized!K$3</f>
        <v>319.88613333333331</v>
      </c>
      <c r="L41" s="29">
        <f>raw!L41/normalized!L$3</f>
        <v>658.29099999999994</v>
      </c>
      <c r="M41" s="29">
        <f>raw!M41/normalized!M$3</f>
        <v>264.35300000000001</v>
      </c>
    </row>
    <row r="42" spans="1:13" x14ac:dyDescent="0.2">
      <c r="A42" s="29" t="s">
        <v>62</v>
      </c>
      <c r="B42" s="30">
        <f>raw!B42/normalized!B$3</f>
        <v>22126690.391459074</v>
      </c>
      <c r="C42" s="31">
        <f>raw!C42/normalized!C$3</f>
        <v>23262575.075075075</v>
      </c>
      <c r="D42" s="31">
        <f>raw!D42/normalized!D$3</f>
        <v>53585993.003229283</v>
      </c>
      <c r="E42" s="30">
        <f>raw!E42/normalized!E$3</f>
        <v>74121696.020874113</v>
      </c>
      <c r="F42" s="31">
        <f>raw!F42/normalized!F$3</f>
        <v>60062320.36914964</v>
      </c>
      <c r="G42" s="31">
        <f>raw!G42/normalized!G$3</f>
        <v>66329669.127700299</v>
      </c>
      <c r="H42" s="32">
        <f>raw!H42/normalized!H$3</f>
        <v>96.297700000000006</v>
      </c>
      <c r="I42" s="29">
        <f>raw!I42/normalized!I$3</f>
        <v>118.23833333333333</v>
      </c>
      <c r="J42" s="29">
        <f>raw!J42/normalized!J$3</f>
        <v>90.731166666666667</v>
      </c>
      <c r="K42" s="32">
        <f>raw!K42/normalized!K$3</f>
        <v>94.194066666666671</v>
      </c>
      <c r="L42" s="29">
        <f>raw!L42/normalized!L$3</f>
        <v>227.87809999999999</v>
      </c>
      <c r="M42" s="29">
        <f>raw!M42/normalized!M$3</f>
        <v>94.971900000000005</v>
      </c>
    </row>
    <row r="43" spans="1:13" x14ac:dyDescent="0.2">
      <c r="A43" s="29" t="s">
        <v>63</v>
      </c>
      <c r="B43" s="30">
        <f>raw!B43/normalized!B$3</f>
        <v>14380198.271479409</v>
      </c>
      <c r="C43" s="31">
        <f>raw!C43/normalized!C$3</f>
        <v>20481393.893893894</v>
      </c>
      <c r="D43" s="31">
        <f>raw!D43/normalized!D$3</f>
        <v>25040392.895586655</v>
      </c>
      <c r="E43" s="30">
        <f>raw!E43/normalized!E$3</f>
        <v>35645531.637312464</v>
      </c>
      <c r="F43" s="31">
        <f>raw!F43/normalized!F$3</f>
        <v>34761305.207646675</v>
      </c>
      <c r="G43" s="31">
        <f>raw!G43/normalized!G$3</f>
        <v>40383018.867924526</v>
      </c>
      <c r="H43" s="32">
        <f>raw!H43/normalized!H$3</f>
        <v>8356.75</v>
      </c>
      <c r="I43" s="29">
        <f>raw!I43/normalized!I$3</f>
        <v>9953.9366666666665</v>
      </c>
      <c r="J43" s="29">
        <f>raw!J43/normalized!J$3</f>
        <v>6125.7766666666666</v>
      </c>
      <c r="K43" s="32">
        <f>raw!K43/normalized!K$3</f>
        <v>8090.4366666666665</v>
      </c>
      <c r="L43" s="29">
        <f>raw!L43/normalized!L$3</f>
        <v>7936.0466666666671</v>
      </c>
      <c r="M43" s="29">
        <f>raw!M43/normalized!M$3</f>
        <v>8865.4333333333325</v>
      </c>
    </row>
    <row r="44" spans="1:13" x14ac:dyDescent="0.2">
      <c r="A44" s="29" t="s">
        <v>64</v>
      </c>
      <c r="B44" s="32">
        <f>raw!B44/normalized!B$3</f>
        <v>7833495.1703101164</v>
      </c>
      <c r="C44" s="29">
        <f>raw!C44/normalized!C$3</f>
        <v>10003026.776776776</v>
      </c>
      <c r="D44" s="29">
        <f>raw!D44/normalized!D$3</f>
        <v>10935456.13562971</v>
      </c>
      <c r="E44" s="32">
        <f>raw!E44/normalized!E$3</f>
        <v>9406679.7129810825</v>
      </c>
      <c r="F44" s="29">
        <f>raw!F44/normalized!F$3</f>
        <v>12100630.191166777</v>
      </c>
      <c r="G44" s="29">
        <f>raw!G44/normalized!G$3</f>
        <v>10728621.821164889</v>
      </c>
      <c r="H44" s="32">
        <f>raw!H44/normalized!H$3</f>
        <v>99.047533333333334</v>
      </c>
      <c r="I44" s="29">
        <f>raw!I44/normalized!I$3</f>
        <v>383.86933333333332</v>
      </c>
      <c r="J44" s="29">
        <f>raw!J44/normalized!J$3</f>
        <v>180.07113333333334</v>
      </c>
      <c r="K44" s="32">
        <f>raw!K44/normalized!K$3</f>
        <v>519.00799999999992</v>
      </c>
      <c r="L44" s="29">
        <f>raw!L44/normalized!L$3</f>
        <v>546.00066666666669</v>
      </c>
      <c r="M44" s="29">
        <f>raw!M44/normalized!M$3</f>
        <v>300.75183333333337</v>
      </c>
    </row>
    <row r="45" spans="1:13" x14ac:dyDescent="0.2">
      <c r="A45" s="29" t="s">
        <v>65</v>
      </c>
      <c r="B45" s="32">
        <f>raw!B45/normalized!B$3</f>
        <v>5386474.3263853583</v>
      </c>
      <c r="C45" s="29">
        <f>raw!C45/normalized!C$3</f>
        <v>5113153.1531531531</v>
      </c>
      <c r="D45" s="29">
        <f>raw!D45/normalized!D$3</f>
        <v>6949726.8568353066</v>
      </c>
      <c r="E45" s="32">
        <f>raw!E45/normalized!E$3</f>
        <v>8202810.1761252452</v>
      </c>
      <c r="F45" s="29">
        <f>raw!F45/normalized!F$3</f>
        <v>7197185.2340145027</v>
      </c>
      <c r="G45" s="29">
        <f>raw!G45/normalized!G$3</f>
        <v>10430481.268799562</v>
      </c>
      <c r="H45" s="32">
        <f>raw!H45/normalized!H$3</f>
        <v>0</v>
      </c>
      <c r="I45" s="29">
        <f>raw!I45/normalized!I$3</f>
        <v>0</v>
      </c>
      <c r="J45" s="29">
        <f>raw!J45/normalized!J$3</f>
        <v>0</v>
      </c>
      <c r="K45" s="32">
        <f>raw!K45/normalized!K$3</f>
        <v>0</v>
      </c>
      <c r="L45" s="29">
        <f>raw!L45/normalized!L$3</f>
        <v>0</v>
      </c>
      <c r="M45" s="29">
        <f>raw!M45/normalized!M$3</f>
        <v>0</v>
      </c>
    </row>
    <row r="46" spans="1:13" x14ac:dyDescent="0.2">
      <c r="A46" s="29" t="s">
        <v>66</v>
      </c>
      <c r="B46" s="32">
        <f>raw!B46/normalized!B$3</f>
        <v>8132963.9044229789</v>
      </c>
      <c r="C46" s="29">
        <f>raw!C46/normalized!C$3</f>
        <v>4707227.2272272268</v>
      </c>
      <c r="D46" s="29">
        <f>raw!D46/normalized!D$3</f>
        <v>7967159.5801937571</v>
      </c>
      <c r="E46" s="32">
        <f>raw!E46/normalized!E$3</f>
        <v>12120182.648401827</v>
      </c>
      <c r="F46" s="29">
        <f>raw!F46/normalized!F$3</f>
        <v>9459222.1489782464</v>
      </c>
      <c r="G46" s="31">
        <f>raw!G46/normalized!G$3</f>
        <v>13912619.633579435</v>
      </c>
      <c r="H46" s="32">
        <f>raw!H46/normalized!H$3</f>
        <v>0</v>
      </c>
      <c r="I46" s="29">
        <f>raw!I46/normalized!I$3</f>
        <v>0</v>
      </c>
      <c r="J46" s="29">
        <f>raw!J46/normalized!J$3</f>
        <v>0</v>
      </c>
      <c r="K46" s="32">
        <f>raw!K46/normalized!K$3</f>
        <v>0</v>
      </c>
      <c r="L46" s="29">
        <f>raw!L46/normalized!L$3</f>
        <v>0</v>
      </c>
      <c r="M46" s="29">
        <f>raw!M46/normalized!M$3</f>
        <v>0</v>
      </c>
    </row>
    <row r="47" spans="1:13" x14ac:dyDescent="0.2">
      <c r="A47" s="29" t="s">
        <v>67</v>
      </c>
      <c r="B47" s="30">
        <f>raw!B47/normalized!B$3</f>
        <v>47369064.565327905</v>
      </c>
      <c r="C47" s="31">
        <f>raw!C47/normalized!C$3</f>
        <v>46076551.551551551</v>
      </c>
      <c r="D47" s="31">
        <f>raw!D47/normalized!D$3</f>
        <v>58302152.8525296</v>
      </c>
      <c r="E47" s="30">
        <f>raw!E47/normalized!E$3</f>
        <v>68595538.160469666</v>
      </c>
      <c r="F47" s="31">
        <f>raw!F47/normalized!F$3</f>
        <v>63657745.55042848</v>
      </c>
      <c r="G47" s="31">
        <f>raw!G47/normalized!G$3</f>
        <v>77443642.329778507</v>
      </c>
      <c r="H47" s="32">
        <f>raw!H47/normalized!H$3</f>
        <v>16.65035</v>
      </c>
      <c r="I47" s="29">
        <f>raw!I47/normalized!I$3</f>
        <v>7.2059400000000009</v>
      </c>
      <c r="J47" s="29">
        <f>raw!J47/normalized!J$3</f>
        <v>40.176333333333332</v>
      </c>
      <c r="K47" s="32">
        <f>raw!K47/normalized!K$3</f>
        <v>37.406266666666667</v>
      </c>
      <c r="L47" s="29">
        <f>raw!L47/normalized!L$3</f>
        <v>30.659576666666666</v>
      </c>
      <c r="M47" s="29">
        <f>raw!M47/normalized!M$3</f>
        <v>35.033799999999999</v>
      </c>
    </row>
    <row r="48" spans="1:13" x14ac:dyDescent="0.2">
      <c r="A48" s="29" t="s">
        <v>68</v>
      </c>
      <c r="B48" s="30">
        <f>raw!B48/normalized!B$3</f>
        <v>24646326893.746822</v>
      </c>
      <c r="C48" s="31">
        <f>raw!C48/normalized!C$3</f>
        <v>31732632632.632633</v>
      </c>
      <c r="D48" s="31">
        <f>raw!D48/normalized!D$3</f>
        <v>30950363293.864372</v>
      </c>
      <c r="E48" s="30">
        <f>raw!E48/normalized!E$3</f>
        <v>32482791911.285065</v>
      </c>
      <c r="F48" s="31">
        <f>raw!F48/normalized!F$3</f>
        <v>31937046802.900463</v>
      </c>
      <c r="G48" s="31">
        <f>raw!G48/normalized!G$3</f>
        <v>30197689362.865734</v>
      </c>
      <c r="H48" s="30">
        <f>raw!H48/normalized!H$3</f>
        <v>11741453.333333334</v>
      </c>
      <c r="I48" s="31">
        <f>raw!I48/normalized!I$3</f>
        <v>1349129</v>
      </c>
      <c r="J48" s="31">
        <f>raw!J48/normalized!J$3</f>
        <v>200410.33333333334</v>
      </c>
      <c r="K48" s="30">
        <f>raw!K48/normalized!K$3</f>
        <v>52964.666666666664</v>
      </c>
      <c r="L48" s="29">
        <f>raw!L48/normalized!L$3</f>
        <v>20217.786666666667</v>
      </c>
      <c r="M48" s="29">
        <f>raw!M48/normalized!M$3</f>
        <v>11954.77</v>
      </c>
    </row>
    <row r="49" spans="1:13" x14ac:dyDescent="0.2">
      <c r="A49" s="29" t="s">
        <v>69</v>
      </c>
      <c r="B49" s="32">
        <f>raw!B49/normalized!B$3</f>
        <v>5940175.3940010164</v>
      </c>
      <c r="C49" s="29">
        <f>raw!C49/normalized!C$3</f>
        <v>6166305.0550550548</v>
      </c>
      <c r="D49" s="29">
        <f>raw!D49/normalized!D$3</f>
        <v>5722123.2508073198</v>
      </c>
      <c r="E49" s="32">
        <f>raw!E49/normalized!E$3</f>
        <v>5735251.1415525116</v>
      </c>
      <c r="F49" s="29">
        <f>raw!F49/normalized!F$3</f>
        <v>5618354.6473302571</v>
      </c>
      <c r="G49" s="29">
        <f>raw!G49/normalized!G$3</f>
        <v>7668742.1383647798</v>
      </c>
      <c r="H49" s="32">
        <f>raw!H49/normalized!H$3</f>
        <v>24813.586666666666</v>
      </c>
      <c r="I49" s="29">
        <f>raw!I49/normalized!I$3</f>
        <v>30059.633333333335</v>
      </c>
      <c r="J49" s="29">
        <f>raw!J49/normalized!J$3</f>
        <v>32656.799999999999</v>
      </c>
      <c r="K49" s="30">
        <f>raw!K49/normalized!K$3</f>
        <v>34951.633333333331</v>
      </c>
      <c r="L49" s="29">
        <f>raw!L49/normalized!L$3</f>
        <v>30675.676666666666</v>
      </c>
      <c r="M49" s="29">
        <f>raw!M49/normalized!M$3</f>
        <v>28520.47</v>
      </c>
    </row>
    <row r="50" spans="1:13" x14ac:dyDescent="0.2">
      <c r="A50" s="29" t="s">
        <v>70</v>
      </c>
      <c r="B50" s="30">
        <f>raw!B50/normalized!B$3</f>
        <v>24483413.828164715</v>
      </c>
      <c r="C50" s="31">
        <f>raw!C50/normalized!C$3</f>
        <v>18653941.441441439</v>
      </c>
      <c r="D50" s="31">
        <f>raw!D50/normalized!D$3</f>
        <v>21059284.176533908</v>
      </c>
      <c r="E50" s="30">
        <f>raw!E50/normalized!E$3</f>
        <v>23107775.603392042</v>
      </c>
      <c r="F50" s="31">
        <f>raw!F50/normalized!F$3</f>
        <v>17667936.71720501</v>
      </c>
      <c r="G50" s="31">
        <f>raw!G50/normalized!G$3</f>
        <v>32985425.21192234</v>
      </c>
      <c r="H50" s="32">
        <f>raw!H50/normalized!H$3</f>
        <v>0</v>
      </c>
      <c r="I50" s="29">
        <f>raw!I50/normalized!I$3</f>
        <v>0</v>
      </c>
      <c r="J50" s="29">
        <f>raw!J50/normalized!J$3</f>
        <v>0</v>
      </c>
      <c r="K50" s="32">
        <f>raw!K50/normalized!K$3</f>
        <v>0</v>
      </c>
      <c r="L50" s="29">
        <f>raw!L50/normalized!L$3</f>
        <v>0</v>
      </c>
      <c r="M50" s="29">
        <f>raw!M50/normalized!M$3</f>
        <v>0</v>
      </c>
    </row>
    <row r="51" spans="1:13" x14ac:dyDescent="0.2">
      <c r="A51" s="29" t="s">
        <v>71</v>
      </c>
      <c r="B51" s="32">
        <f>raw!B51/normalized!B$3</f>
        <v>1274529.7407219114</v>
      </c>
      <c r="C51" s="29">
        <f>raw!C51/normalized!C$3</f>
        <v>1158253.0030030031</v>
      </c>
      <c r="D51" s="29">
        <f>raw!D51/normalized!D$3</f>
        <v>1081394.2411194833</v>
      </c>
      <c r="E51" s="32">
        <f>raw!E51/normalized!E$3</f>
        <v>1230052.446183953</v>
      </c>
      <c r="F51" s="29">
        <f>raw!F51/normalized!F$3</f>
        <v>944991.95781147014</v>
      </c>
      <c r="G51" s="29">
        <f>raw!G51/normalized!G$3</f>
        <v>2980310.3636860815</v>
      </c>
      <c r="H51" s="32">
        <f>raw!H51/normalized!H$3</f>
        <v>0</v>
      </c>
      <c r="I51" s="29">
        <f>raw!I51/normalized!I$3</f>
        <v>0</v>
      </c>
      <c r="J51" s="29">
        <f>raw!J51/normalized!J$3</f>
        <v>0</v>
      </c>
      <c r="K51" s="32">
        <f>raw!K51/normalized!K$3</f>
        <v>0</v>
      </c>
      <c r="L51" s="29">
        <f>raw!L51/normalized!L$3</f>
        <v>0</v>
      </c>
      <c r="M51" s="29">
        <f>raw!M51/normalized!M$3</f>
        <v>0</v>
      </c>
    </row>
    <row r="52" spans="1:13" x14ac:dyDescent="0.2">
      <c r="A52" s="29" t="s">
        <v>72</v>
      </c>
      <c r="B52" s="30">
        <f>raw!B52/normalized!B$3</f>
        <v>1029762074.2247076</v>
      </c>
      <c r="C52" s="31">
        <f>raw!C52/normalized!C$3</f>
        <v>1327926676.6766768</v>
      </c>
      <c r="D52" s="31">
        <f>raw!D52/normalized!D$3</f>
        <v>1180377556.5123789</v>
      </c>
      <c r="E52" s="30">
        <f>raw!E52/normalized!E$3</f>
        <v>1345204174.8206131</v>
      </c>
      <c r="F52" s="31">
        <f>raw!F52/normalized!F$3</f>
        <v>1345611074.4891233</v>
      </c>
      <c r="G52" s="31">
        <f>raw!G52/normalized!G$3</f>
        <v>1258276319.387476</v>
      </c>
      <c r="H52" s="30">
        <f>raw!H52/normalized!H$3</f>
        <v>455785.33333333331</v>
      </c>
      <c r="I52" s="31">
        <f>raw!I52/normalized!I$3</f>
        <v>33893.599999999999</v>
      </c>
      <c r="J52" s="29">
        <f>raw!J52/normalized!J$3</f>
        <v>516.58500000000004</v>
      </c>
      <c r="K52" s="32">
        <f>raw!K52/normalized!K$3</f>
        <v>60.744700000000002</v>
      </c>
      <c r="L52" s="29">
        <f>raw!L52/normalized!L$3</f>
        <v>43.529733333333333</v>
      </c>
      <c r="M52" s="29">
        <f>raw!M52/normalized!M$3</f>
        <v>0</v>
      </c>
    </row>
    <row r="53" spans="1:13" x14ac:dyDescent="0.2">
      <c r="A53" s="29" t="s">
        <v>73</v>
      </c>
      <c r="B53" s="32">
        <f>raw!B53/normalized!B$3</f>
        <v>3987829.1814946616</v>
      </c>
      <c r="C53" s="29">
        <f>raw!C53/normalized!C$3</f>
        <v>3704283.0330330329</v>
      </c>
      <c r="D53" s="29">
        <f>raw!D53/normalized!D$3</f>
        <v>2854981.1625403659</v>
      </c>
      <c r="E53" s="32">
        <f>raw!E53/normalized!E$3</f>
        <v>2178418.7866927595</v>
      </c>
      <c r="F53" s="29">
        <f>raw!F53/normalized!F$3</f>
        <v>1886896.5062623601</v>
      </c>
      <c r="G53" s="29">
        <f>raw!G53/normalized!G$3</f>
        <v>2546275.6357670221</v>
      </c>
      <c r="H53" s="32">
        <f>raw!H53/normalized!H$3</f>
        <v>0</v>
      </c>
      <c r="I53" s="29">
        <f>raw!I53/normalized!I$3</f>
        <v>0</v>
      </c>
      <c r="J53" s="29">
        <f>raw!J53/normalized!J$3</f>
        <v>0</v>
      </c>
      <c r="K53" s="32">
        <f>raw!K53/normalized!K$3</f>
        <v>0</v>
      </c>
      <c r="L53" s="29">
        <f>raw!L53/normalized!L$3</f>
        <v>0</v>
      </c>
      <c r="M53" s="29">
        <f>raw!M53/normalized!M$3</f>
        <v>0</v>
      </c>
    </row>
    <row r="54" spans="1:13" x14ac:dyDescent="0.2">
      <c r="A54" s="29" t="s">
        <v>74</v>
      </c>
      <c r="B54" s="30">
        <f>raw!B54/normalized!B$3</f>
        <v>62448271.479410268</v>
      </c>
      <c r="C54" s="31">
        <f>raw!C54/normalized!C$3</f>
        <v>67184659.659659654</v>
      </c>
      <c r="D54" s="31">
        <f>raw!D54/normalized!D$3</f>
        <v>56937755.65123789</v>
      </c>
      <c r="E54" s="30">
        <f>raw!E54/normalized!E$3</f>
        <v>58220900.195694722</v>
      </c>
      <c r="F54" s="31">
        <f>raw!F54/normalized!F$3</f>
        <v>54584825.313117996</v>
      </c>
      <c r="G54" s="31">
        <f>raw!G54/normalized!G$3</f>
        <v>50126210.008203439</v>
      </c>
      <c r="H54" s="32">
        <f>raw!H54/normalized!H$3</f>
        <v>5940.1366666666663</v>
      </c>
      <c r="I54" s="29">
        <f>raw!I54/normalized!I$3</f>
        <v>1850.6510000000001</v>
      </c>
      <c r="J54" s="29">
        <f>raw!J54/normalized!J$3</f>
        <v>1131.9606666666666</v>
      </c>
      <c r="K54" s="32">
        <f>raw!K54/normalized!K$3</f>
        <v>1000.471</v>
      </c>
      <c r="L54" s="29">
        <f>raw!L54/normalized!L$3</f>
        <v>956.60166666666669</v>
      </c>
      <c r="M54" s="29">
        <f>raw!M54/normalized!M$3</f>
        <v>1643.0806666666667</v>
      </c>
    </row>
    <row r="55" spans="1:13" x14ac:dyDescent="0.2">
      <c r="A55" s="29" t="s">
        <v>75</v>
      </c>
      <c r="B55" s="30">
        <f>raw!B55/normalized!B$3</f>
        <v>62912315.709201828</v>
      </c>
      <c r="C55" s="31">
        <f>raw!C55/normalized!C$3</f>
        <v>45786674.174174175</v>
      </c>
      <c r="D55" s="31">
        <f>raw!D55/normalized!D$3</f>
        <v>50319146.932185151</v>
      </c>
      <c r="E55" s="30">
        <f>raw!E55/normalized!E$3</f>
        <v>55582178.734507501</v>
      </c>
      <c r="F55" s="31">
        <f>raw!F55/normalized!F$3</f>
        <v>41412076.466710612</v>
      </c>
      <c r="G55" s="31">
        <f>raw!G55/normalized!G$3</f>
        <v>99849343.724364221</v>
      </c>
      <c r="H55" s="32">
        <f>raw!H55/normalized!H$3</f>
        <v>0</v>
      </c>
      <c r="I55" s="29">
        <f>raw!I55/normalized!I$3</f>
        <v>0</v>
      </c>
      <c r="J55" s="29">
        <f>raw!J55/normalized!J$3</f>
        <v>0</v>
      </c>
      <c r="K55" s="32">
        <f>raw!K55/normalized!K$3</f>
        <v>0</v>
      </c>
      <c r="L55" s="29">
        <f>raw!L55/normalized!L$3</f>
        <v>0</v>
      </c>
      <c r="M55" s="29">
        <f>raw!M55/normalized!M$3</f>
        <v>0</v>
      </c>
    </row>
    <row r="56" spans="1:13" x14ac:dyDescent="0.2">
      <c r="A56" s="29" t="s">
        <v>76</v>
      </c>
      <c r="B56" s="30">
        <f>raw!B56/normalized!B$3</f>
        <v>14937404.677173359</v>
      </c>
      <c r="C56" s="31">
        <f>raw!C56/normalized!C$3</f>
        <v>22842617.617617618</v>
      </c>
      <c r="D56" s="29">
        <f>raw!D56/normalized!D$3</f>
        <v>12222977.664155006</v>
      </c>
      <c r="E56" s="32">
        <f>raw!E56/normalized!E$3</f>
        <v>12329562.948467059</v>
      </c>
      <c r="F56" s="29">
        <f>raw!F56/normalized!F$3</f>
        <v>9754106.7897165474</v>
      </c>
      <c r="G56" s="29">
        <f>raw!G56/normalized!G$3</f>
        <v>9019182.3899371065</v>
      </c>
      <c r="H56" s="32">
        <f>raw!H56/normalized!H$3</f>
        <v>0</v>
      </c>
      <c r="I56" s="29">
        <f>raw!I56/normalized!I$3</f>
        <v>0</v>
      </c>
      <c r="J56" s="29">
        <f>raw!J56/normalized!J$3</f>
        <v>0</v>
      </c>
      <c r="K56" s="32">
        <f>raw!K56/normalized!K$3</f>
        <v>0</v>
      </c>
      <c r="L56" s="29">
        <f>raw!L56/normalized!L$3</f>
        <v>0</v>
      </c>
      <c r="M56" s="29">
        <f>raw!M56/normalized!M$3</f>
        <v>0</v>
      </c>
    </row>
    <row r="57" spans="1:13" x14ac:dyDescent="0.2">
      <c r="A57" s="29" t="s">
        <v>77</v>
      </c>
      <c r="B57" s="32">
        <f>raw!B57/normalized!B$3</f>
        <v>7525597.3563802736</v>
      </c>
      <c r="C57" s="29">
        <f>raw!C57/normalized!C$3</f>
        <v>6214389.3893893892</v>
      </c>
      <c r="D57" s="29">
        <f>raw!D57/normalized!D$3</f>
        <v>7039001.6146393977</v>
      </c>
      <c r="E57" s="32">
        <f>raw!E57/normalized!E$3</f>
        <v>9354765.8186562303</v>
      </c>
      <c r="F57" s="29">
        <f>raw!F57/normalized!F$3</f>
        <v>7040908.3717864212</v>
      </c>
      <c r="G57" s="29">
        <f>raw!G57/normalized!G$3</f>
        <v>7138610.8832376264</v>
      </c>
      <c r="H57" s="32">
        <f>raw!H57/normalized!H$3</f>
        <v>508.78066666666672</v>
      </c>
      <c r="I57" s="29">
        <f>raw!I57/normalized!I$3</f>
        <v>16.216533333333334</v>
      </c>
      <c r="J57" s="29">
        <f>raw!J57/normalized!J$3</f>
        <v>13.106653333333334</v>
      </c>
      <c r="K57" s="32">
        <f>raw!K57/normalized!K$3</f>
        <v>32.275156666666668</v>
      </c>
      <c r="L57" s="29">
        <f>raw!L57/normalized!L$3</f>
        <v>0</v>
      </c>
      <c r="M57" s="29">
        <f>raw!M57/normalized!M$3</f>
        <v>0</v>
      </c>
    </row>
    <row r="58" spans="1:13" x14ac:dyDescent="0.2">
      <c r="A58" s="29" t="s">
        <v>78</v>
      </c>
      <c r="B58" s="30">
        <f>raw!B58/normalized!B$3</f>
        <v>348419547.53431618</v>
      </c>
      <c r="C58" s="31">
        <f>raw!C58/normalized!C$3</f>
        <v>214245620.62062061</v>
      </c>
      <c r="D58" s="31">
        <f>raw!D58/normalized!D$3</f>
        <v>245680839.61248654</v>
      </c>
      <c r="E58" s="30">
        <f>raw!E58/normalized!E$3</f>
        <v>205330463.14416179</v>
      </c>
      <c r="F58" s="31">
        <f>raw!F58/normalized!F$3</f>
        <v>210531443.63876072</v>
      </c>
      <c r="G58" s="31">
        <f>raw!G58/normalized!G$3</f>
        <v>301268799.56248289</v>
      </c>
      <c r="H58" s="32">
        <f>raw!H58/normalized!H$3</f>
        <v>12500.33</v>
      </c>
      <c r="I58" s="29">
        <f>raw!I58/normalized!I$3</f>
        <v>0</v>
      </c>
      <c r="J58" s="29">
        <f>raw!J58/normalized!J$3</f>
        <v>34.707900000000002</v>
      </c>
      <c r="K58" s="32">
        <f>raw!K58/normalized!K$3</f>
        <v>25.467483333333334</v>
      </c>
      <c r="L58" s="29">
        <f>raw!L58/normalized!L$3</f>
        <v>14.11257</v>
      </c>
      <c r="M58" s="29">
        <f>raw!M58/normalized!M$3</f>
        <v>0</v>
      </c>
    </row>
    <row r="59" spans="1:13" x14ac:dyDescent="0.2">
      <c r="A59" s="29" t="s">
        <v>79</v>
      </c>
      <c r="B59" s="30">
        <f>raw!B59/normalized!B$3</f>
        <v>55477580.071174376</v>
      </c>
      <c r="C59" s="31">
        <f>raw!C59/normalized!C$3</f>
        <v>52193943.94394394</v>
      </c>
      <c r="D59" s="31">
        <f>raw!D59/normalized!D$3</f>
        <v>42644362.217438109</v>
      </c>
      <c r="E59" s="30">
        <f>raw!E59/normalized!E$3</f>
        <v>39147501.630789302</v>
      </c>
      <c r="F59" s="31">
        <f>raw!F59/normalized!F$3</f>
        <v>38522056.690837182</v>
      </c>
      <c r="G59" s="31">
        <f>raw!G59/normalized!G$3</f>
        <v>38386464.315012306</v>
      </c>
      <c r="H59" s="32">
        <f>raw!H59/normalized!H$3</f>
        <v>623.76133333333337</v>
      </c>
      <c r="I59" s="29">
        <f>raw!I59/normalized!I$3</f>
        <v>342.67933333333332</v>
      </c>
      <c r="J59" s="29">
        <f>raw!J59/normalized!J$3</f>
        <v>176.25453333333334</v>
      </c>
      <c r="K59" s="32">
        <f>raw!K59/normalized!K$3</f>
        <v>222.97686666666667</v>
      </c>
      <c r="L59" s="29">
        <f>raw!L59/normalized!L$3</f>
        <v>189.73776666666666</v>
      </c>
      <c r="M59" s="29">
        <f>raw!M59/normalized!M$3</f>
        <v>761.41200000000003</v>
      </c>
    </row>
    <row r="60" spans="1:13" x14ac:dyDescent="0.2">
      <c r="A60" s="29" t="s">
        <v>80</v>
      </c>
      <c r="B60" s="30">
        <f>raw!B60/normalized!B$3</f>
        <v>3052580071.174377</v>
      </c>
      <c r="C60" s="31">
        <f>raw!C60/normalized!C$3</f>
        <v>3201132382.3823824</v>
      </c>
      <c r="D60" s="31">
        <f>raw!D60/normalized!D$3</f>
        <v>428636437.02906352</v>
      </c>
      <c r="E60" s="30">
        <f>raw!E60/normalized!E$3</f>
        <v>2850490541.4220486</v>
      </c>
      <c r="F60" s="31">
        <f>raw!F60/normalized!F$3</f>
        <v>466053526.69742918</v>
      </c>
      <c r="G60" s="31">
        <f>raw!G60/normalized!G$3</f>
        <v>567949138.63822806</v>
      </c>
      <c r="H60" s="30">
        <f>raw!H60/normalized!H$3</f>
        <v>148603.6</v>
      </c>
      <c r="I60" s="31">
        <f>raw!I60/normalized!I$3</f>
        <v>217191</v>
      </c>
      <c r="J60" s="31">
        <f>raw!J60/normalized!J$3</f>
        <v>200268.6</v>
      </c>
      <c r="K60" s="30">
        <f>raw!K60/normalized!K$3</f>
        <v>216746.3</v>
      </c>
      <c r="L60" s="31">
        <f>raw!L60/normalized!L$3</f>
        <v>225994.56666666668</v>
      </c>
      <c r="M60" s="31">
        <f>raw!M60/normalized!M$3</f>
        <v>246693.53333333333</v>
      </c>
    </row>
    <row r="61" spans="1:13" x14ac:dyDescent="0.2">
      <c r="A61" s="29" t="s">
        <v>81</v>
      </c>
      <c r="B61" s="30">
        <f>raw!B61/normalized!B$3</f>
        <v>27546250.635485508</v>
      </c>
      <c r="C61" s="31">
        <f>raw!C61/normalized!C$3</f>
        <v>38822309.809809811</v>
      </c>
      <c r="D61" s="31">
        <f>raw!D61/normalized!D$3</f>
        <v>54332992.465016149</v>
      </c>
      <c r="E61" s="30">
        <f>raw!E61/normalized!E$3</f>
        <v>61621969.993476845</v>
      </c>
      <c r="F61" s="31">
        <f>raw!F61/normalized!F$3</f>
        <v>41953737.640079103</v>
      </c>
      <c r="G61" s="31">
        <f>raw!G61/normalized!G$3</f>
        <v>59412482.909488648</v>
      </c>
      <c r="H61" s="32">
        <f>raw!H61/normalized!H$3</f>
        <v>778.37033333333341</v>
      </c>
      <c r="I61" s="29">
        <f>raw!I61/normalized!I$3</f>
        <v>202.84476666666666</v>
      </c>
      <c r="J61" s="29">
        <f>raw!J61/normalized!J$3</f>
        <v>272.02423333333337</v>
      </c>
      <c r="K61" s="32">
        <f>raw!K61/normalized!K$3</f>
        <v>373.74099999999999</v>
      </c>
      <c r="L61" s="29">
        <f>raw!L61/normalized!L$3</f>
        <v>312.01190000000003</v>
      </c>
      <c r="M61" s="29">
        <f>raw!M61/normalized!M$3</f>
        <v>119.11043333333332</v>
      </c>
    </row>
    <row r="62" spans="1:13" x14ac:dyDescent="0.2">
      <c r="A62" s="29" t="s">
        <v>82</v>
      </c>
      <c r="B62" s="30">
        <f>raw!B62/normalized!B$3</f>
        <v>614457422.47076762</v>
      </c>
      <c r="C62" s="31">
        <f>raw!C62/normalized!C$3</f>
        <v>739050300.30030024</v>
      </c>
      <c r="D62" s="31">
        <f>raw!D62/normalized!D$3</f>
        <v>806507669.53713679</v>
      </c>
      <c r="E62" s="30">
        <f>raw!E62/normalized!E$3</f>
        <v>795273711.67645144</v>
      </c>
      <c r="F62" s="31">
        <f>raw!F62/normalized!F$3</f>
        <v>713693737.64007914</v>
      </c>
      <c r="G62" s="31">
        <f>raw!G62/normalized!G$3</f>
        <v>717962400.87503409</v>
      </c>
      <c r="H62" s="32">
        <f>raw!H62/normalized!H$3</f>
        <v>20540.026666666668</v>
      </c>
      <c r="I62" s="29">
        <f>raw!I62/normalized!I$3</f>
        <v>15845.87</v>
      </c>
      <c r="J62" s="29">
        <f>raw!J62/normalized!J$3</f>
        <v>15895.546666666667</v>
      </c>
      <c r="K62" s="32">
        <f>raw!K62/normalized!K$3</f>
        <v>11858.003333333334</v>
      </c>
      <c r="L62" s="29">
        <f>raw!L62/normalized!L$3</f>
        <v>15176.553333333333</v>
      </c>
      <c r="M62" s="29">
        <f>raw!M62/normalized!M$3</f>
        <v>8334.9466666666667</v>
      </c>
    </row>
    <row r="63" spans="1:13" x14ac:dyDescent="0.2">
      <c r="A63" s="29" t="s">
        <v>83</v>
      </c>
      <c r="B63" s="30">
        <f>raw!B63/normalized!B$3</f>
        <v>221214158.61718351</v>
      </c>
      <c r="C63" s="31">
        <f>raw!C63/normalized!C$3</f>
        <v>368480355.35535532</v>
      </c>
      <c r="D63" s="31">
        <f>raw!D63/normalized!D$3</f>
        <v>446184472.55113024</v>
      </c>
      <c r="E63" s="30">
        <f>raw!E63/normalized!E$3</f>
        <v>454493281.1480757</v>
      </c>
      <c r="F63" s="31">
        <f>raw!F63/normalized!F$3</f>
        <v>339620698.74752802</v>
      </c>
      <c r="G63" s="31">
        <f>raw!G63/normalized!G$3</f>
        <v>389730380.09297234</v>
      </c>
      <c r="H63" s="32">
        <f>raw!H63/normalized!H$3</f>
        <v>15448.616666666667</v>
      </c>
      <c r="I63" s="29">
        <f>raw!I63/normalized!I$3</f>
        <v>23299.353333333333</v>
      </c>
      <c r="J63" s="31">
        <f>raw!J63/normalized!J$3</f>
        <v>35957.300000000003</v>
      </c>
      <c r="K63" s="30">
        <f>raw!K63/normalized!K$3</f>
        <v>94857.733333333337</v>
      </c>
      <c r="L63" s="31">
        <f>raw!L63/normalized!L$3</f>
        <v>89551.066666666666</v>
      </c>
      <c r="M63" s="31">
        <f>raw!M63/normalized!M$3</f>
        <v>172070.73333333334</v>
      </c>
    </row>
    <row r="64" spans="1:13" x14ac:dyDescent="0.2">
      <c r="A64" s="29" t="s">
        <v>84</v>
      </c>
      <c r="B64" s="30">
        <f>raw!B64/normalized!B$3</f>
        <v>3834869089.9847479</v>
      </c>
      <c r="C64" s="31">
        <f>raw!C64/normalized!C$3</f>
        <v>4297065815.8158159</v>
      </c>
      <c r="D64" s="31">
        <f>raw!D64/normalized!D$3</f>
        <v>4077672228.2023683</v>
      </c>
      <c r="E64" s="30">
        <f>raw!E64/normalized!E$3</f>
        <v>3972671885.1924334</v>
      </c>
      <c r="F64" s="31">
        <f>raw!F64/normalized!F$3</f>
        <v>4054089650.6262364</v>
      </c>
      <c r="G64" s="31">
        <f>raw!G64/normalized!G$3</f>
        <v>4475561936.0131254</v>
      </c>
      <c r="H64" s="30">
        <f>raw!H64/normalized!H$3</f>
        <v>16797730</v>
      </c>
      <c r="I64" s="31">
        <f>raw!I64/normalized!I$3</f>
        <v>19398583.333333332</v>
      </c>
      <c r="J64" s="31">
        <f>raw!J64/normalized!J$3</f>
        <v>16163013.333333334</v>
      </c>
      <c r="K64" s="30">
        <f>raw!K64/normalized!K$3</f>
        <v>20220993.333333332</v>
      </c>
      <c r="L64" s="31">
        <f>raw!L64/normalized!L$3</f>
        <v>20118300</v>
      </c>
      <c r="M64" s="31">
        <f>raw!M64/normalized!M$3</f>
        <v>25821590</v>
      </c>
    </row>
    <row r="65" spans="1:13" x14ac:dyDescent="0.2">
      <c r="A65" s="29" t="s">
        <v>85</v>
      </c>
      <c r="B65" s="30">
        <f>raw!B65/normalized!B$3</f>
        <v>16183744.2806304</v>
      </c>
      <c r="C65" s="31">
        <f>raw!C65/normalized!C$3</f>
        <v>18757307.307307307</v>
      </c>
      <c r="D65" s="31">
        <f>raw!D65/normalized!D$3</f>
        <v>16285979.547900969</v>
      </c>
      <c r="E65" s="30">
        <f>raw!E65/normalized!E$3</f>
        <v>18745270.711024135</v>
      </c>
      <c r="F65" s="29">
        <f>raw!F65/normalized!F$3</f>
        <v>11079108.76730389</v>
      </c>
      <c r="G65" s="31">
        <f>raw!G65/normalized!G$3</f>
        <v>27320659.010117579</v>
      </c>
      <c r="H65" s="30">
        <f>raw!H65/normalized!H$3</f>
        <v>37377.533333333333</v>
      </c>
      <c r="I65" s="31">
        <f>raw!I65/normalized!I$3</f>
        <v>44589.1</v>
      </c>
      <c r="J65" s="31">
        <f>raw!J65/normalized!J$3</f>
        <v>41096.199999999997</v>
      </c>
      <c r="K65" s="30">
        <f>raw!K65/normalized!K$3</f>
        <v>44113.466666666667</v>
      </c>
      <c r="L65" s="31">
        <f>raw!L65/normalized!L$3</f>
        <v>46644.066666666666</v>
      </c>
      <c r="M65" s="31">
        <f>raw!M65/normalized!M$3</f>
        <v>54931.933333333334</v>
      </c>
    </row>
    <row r="66" spans="1:13" x14ac:dyDescent="0.2">
      <c r="A66" s="29" t="s">
        <v>86</v>
      </c>
      <c r="B66" s="32">
        <f>raw!B66/normalized!B$3</f>
        <v>741229.6644636502</v>
      </c>
      <c r="C66" s="29">
        <f>raw!C66/normalized!C$3</f>
        <v>1872655.1551551551</v>
      </c>
      <c r="D66" s="29">
        <f>raw!D66/normalized!D$3</f>
        <v>1929738.966630786</v>
      </c>
      <c r="E66" s="32">
        <f>raw!E66/normalized!E$3</f>
        <v>2065729.9412915853</v>
      </c>
      <c r="F66" s="29">
        <f>raw!F66/normalized!F$3</f>
        <v>1628055.3724456164</v>
      </c>
      <c r="G66" s="29">
        <f>raw!G66/normalized!G$3</f>
        <v>4281242.8219852336</v>
      </c>
      <c r="H66" s="32">
        <f>raw!H66/normalized!H$3</f>
        <v>451.18166666666667</v>
      </c>
      <c r="I66" s="29">
        <f>raw!I66/normalized!I$3</f>
        <v>483.03933333333327</v>
      </c>
      <c r="J66" s="29">
        <f>raw!J66/normalized!J$3</f>
        <v>640.40099999999995</v>
      </c>
      <c r="K66" s="32">
        <f>raw!K66/normalized!K$3</f>
        <v>564.351</v>
      </c>
      <c r="L66" s="29">
        <f>raw!L66/normalized!L$3</f>
        <v>774.04833333333329</v>
      </c>
      <c r="M66" s="29">
        <f>raw!M66/normalized!M$3</f>
        <v>758.4186666666667</v>
      </c>
    </row>
    <row r="67" spans="1:13" x14ac:dyDescent="0.2">
      <c r="A67" s="29" t="s">
        <v>87</v>
      </c>
      <c r="B67" s="30">
        <f>raw!B67/normalized!B$3</f>
        <v>13753533299.440771</v>
      </c>
      <c r="C67" s="31">
        <f>raw!C67/normalized!C$3</f>
        <v>14826851851.851851</v>
      </c>
      <c r="D67" s="31">
        <f>raw!D67/normalized!D$3</f>
        <v>17377125941.872982</v>
      </c>
      <c r="E67" s="30">
        <f>raw!E67/normalized!E$3</f>
        <v>16509197651.663406</v>
      </c>
      <c r="F67" s="31">
        <f>raw!F67/normalized!F$3</f>
        <v>15648846407.382994</v>
      </c>
      <c r="G67" s="31">
        <f>raw!G67/normalized!G$3</f>
        <v>15925362318.840578</v>
      </c>
      <c r="H67" s="30">
        <f>raw!H67/normalized!H$3</f>
        <v>645561.66666666663</v>
      </c>
      <c r="I67" s="31">
        <f>raw!I67/normalized!I$3</f>
        <v>427970.66666666669</v>
      </c>
      <c r="J67" s="31">
        <f>raw!J67/normalized!J$3</f>
        <v>332823.3</v>
      </c>
      <c r="K67" s="30">
        <f>raw!K67/normalized!K$3</f>
        <v>330515.56666666665</v>
      </c>
      <c r="L67" s="31">
        <f>raw!L67/normalized!L$3</f>
        <v>302733.66666666669</v>
      </c>
      <c r="M67" s="31">
        <f>raw!M67/normalized!M$3</f>
        <v>297361.06666666665</v>
      </c>
    </row>
    <row r="68" spans="1:13" x14ac:dyDescent="0.2">
      <c r="A68" s="29" t="s">
        <v>88</v>
      </c>
      <c r="B68" s="30">
        <f>raw!B68/normalized!B$3</f>
        <v>707544865.2770716</v>
      </c>
      <c r="C68" s="31">
        <f>raw!C68/normalized!C$3</f>
        <v>773755255.25525522</v>
      </c>
      <c r="D68" s="31">
        <f>raw!D68/normalized!D$3</f>
        <v>991711652.31431651</v>
      </c>
      <c r="E68" s="30">
        <f>raw!E68/normalized!E$3</f>
        <v>1031721200.2609264</v>
      </c>
      <c r="F68" s="31">
        <f>raw!F68/normalized!F$3</f>
        <v>816818589.32102835</v>
      </c>
      <c r="G68" s="31">
        <f>raw!G68/normalized!G$3</f>
        <v>1112402378.9991796</v>
      </c>
      <c r="H68" s="30">
        <f>raw!H68/normalized!H$3</f>
        <v>124593.23333333334</v>
      </c>
      <c r="I68" s="31">
        <f>raw!I68/normalized!I$3</f>
        <v>71912.53333333334</v>
      </c>
      <c r="J68" s="31">
        <f>raw!J68/normalized!J$3</f>
        <v>37970.366666666669</v>
      </c>
      <c r="K68" s="32">
        <f>raw!K68/normalized!K$3</f>
        <v>33128.243333333332</v>
      </c>
      <c r="L68" s="29">
        <f>raw!L68/normalized!L$3</f>
        <v>29434.296666666665</v>
      </c>
      <c r="M68" s="29">
        <f>raw!M68/normalized!M$3</f>
        <v>24920.873333333333</v>
      </c>
    </row>
    <row r="69" spans="1:13" x14ac:dyDescent="0.2">
      <c r="A69" s="29" t="s">
        <v>89</v>
      </c>
      <c r="B69" s="32">
        <f>raw!B69/normalized!B$3</f>
        <v>739055.79562785965</v>
      </c>
      <c r="C69" s="29">
        <f>raw!C69/normalized!C$3</f>
        <v>983826.95195195195</v>
      </c>
      <c r="D69" s="29">
        <f>raw!D69/normalized!D$3</f>
        <v>703881.86221743817</v>
      </c>
      <c r="E69" s="32">
        <f>raw!E69/normalized!E$3</f>
        <v>652846.18395303329</v>
      </c>
      <c r="F69" s="29">
        <f>raw!F69/normalized!F$3</f>
        <v>809069.61107448919</v>
      </c>
      <c r="G69" s="29">
        <f>raw!G69/normalized!G$3</f>
        <v>704387.06590101169</v>
      </c>
      <c r="H69" s="32">
        <f>raw!H69/normalized!H$3</f>
        <v>11734.696666666667</v>
      </c>
      <c r="I69" s="29">
        <f>raw!I69/normalized!I$3</f>
        <v>15351.93</v>
      </c>
      <c r="J69" s="29">
        <f>raw!J69/normalized!J$3</f>
        <v>9698.98</v>
      </c>
      <c r="K69" s="32">
        <f>raw!K69/normalized!K$3</f>
        <v>12075.006666666666</v>
      </c>
      <c r="L69" s="29">
        <f>raw!L69/normalized!L$3</f>
        <v>11181.52</v>
      </c>
      <c r="M69" s="29">
        <f>raw!M69/normalized!M$3</f>
        <v>14093.6</v>
      </c>
    </row>
    <row r="70" spans="1:13" x14ac:dyDescent="0.2">
      <c r="A70" s="29" t="s">
        <v>90</v>
      </c>
      <c r="B70" s="30">
        <f>raw!B70/normalized!B$3</f>
        <v>14425355.871886119</v>
      </c>
      <c r="C70" s="31">
        <f>raw!C70/normalized!C$3</f>
        <v>25175688.188188188</v>
      </c>
      <c r="D70" s="31">
        <f>raw!D70/normalized!D$3</f>
        <v>18703955.866523143</v>
      </c>
      <c r="E70" s="30">
        <f>raw!E70/normalized!E$3</f>
        <v>21479295.499021526</v>
      </c>
      <c r="F70" s="29">
        <f>raw!F70/normalized!F$3</f>
        <v>12320983.520105472</v>
      </c>
      <c r="G70" s="31">
        <f>raw!G70/normalized!G$3</f>
        <v>19491331.692644242</v>
      </c>
      <c r="H70" s="30">
        <f>raw!H70/normalized!H$3</f>
        <v>284225.66666666669</v>
      </c>
      <c r="I70" s="31">
        <f>raw!I70/normalized!I$3</f>
        <v>271437.59999999998</v>
      </c>
      <c r="J70" s="31">
        <f>raw!J70/normalized!J$3</f>
        <v>239316.43333333332</v>
      </c>
      <c r="K70" s="30">
        <f>raw!K70/normalized!K$3</f>
        <v>264616.96666666667</v>
      </c>
      <c r="L70" s="31">
        <f>raw!L70/normalized!L$3</f>
        <v>215989</v>
      </c>
      <c r="M70" s="31">
        <f>raw!M70/normalized!M$3</f>
        <v>289849.09999999998</v>
      </c>
    </row>
    <row r="71" spans="1:13" x14ac:dyDescent="0.2">
      <c r="A71" s="29" t="s">
        <v>91</v>
      </c>
      <c r="B71" s="30">
        <f>raw!B71/normalized!B$3</f>
        <v>229293848.50025418</v>
      </c>
      <c r="C71" s="31">
        <f>raw!C71/normalized!C$3</f>
        <v>172926426.42642641</v>
      </c>
      <c r="D71" s="31">
        <f>raw!D71/normalized!D$3</f>
        <v>147777314.31646934</v>
      </c>
      <c r="E71" s="30">
        <f>raw!E71/normalized!E$3</f>
        <v>238410176.12524462</v>
      </c>
      <c r="F71" s="31">
        <f>raw!F71/normalized!F$3</f>
        <v>127284377.05998683</v>
      </c>
      <c r="G71" s="31">
        <f>raw!G71/normalized!G$3</f>
        <v>394518594.47634673</v>
      </c>
      <c r="H71" s="30">
        <f>raw!H71/normalized!H$3</f>
        <v>302504.36666666664</v>
      </c>
      <c r="I71" s="31">
        <f>raw!I71/normalized!I$3</f>
        <v>342604.66666666669</v>
      </c>
      <c r="J71" s="31">
        <f>raw!J71/normalized!J$3</f>
        <v>330763.7</v>
      </c>
      <c r="K71" s="30">
        <f>raw!K71/normalized!K$3</f>
        <v>410128.33333333331</v>
      </c>
      <c r="L71" s="31">
        <f>raw!L71/normalized!L$3</f>
        <v>387690.33333333331</v>
      </c>
      <c r="M71" s="31">
        <f>raw!M71/normalized!M$3</f>
        <v>517700</v>
      </c>
    </row>
    <row r="72" spans="1:13" x14ac:dyDescent="0.2">
      <c r="A72" s="29" t="s">
        <v>92</v>
      </c>
      <c r="B72" s="30">
        <f>raw!B72/normalized!B$3</f>
        <v>518000889.67971528</v>
      </c>
      <c r="C72" s="31">
        <f>raw!C72/normalized!C$3</f>
        <v>474509009.009009</v>
      </c>
      <c r="D72" s="31">
        <f>raw!D72/normalized!D$3</f>
        <v>299221878.36383212</v>
      </c>
      <c r="E72" s="30">
        <f>raw!E72/normalized!E$3</f>
        <v>245099804.30528378</v>
      </c>
      <c r="F72" s="31">
        <f>raw!F72/normalized!F$3</f>
        <v>194265655.89980227</v>
      </c>
      <c r="G72" s="31">
        <f>raw!G72/normalized!G$3</f>
        <v>307063576.7022149</v>
      </c>
      <c r="H72" s="30">
        <f>raw!H72/normalized!H$3</f>
        <v>493269.66666666669</v>
      </c>
      <c r="I72" s="31">
        <f>raw!I72/normalized!I$3</f>
        <v>523282.66666666669</v>
      </c>
      <c r="J72" s="31">
        <f>raw!J72/normalized!J$3</f>
        <v>466772.66666666669</v>
      </c>
      <c r="K72" s="30">
        <f>raw!K72/normalized!K$3</f>
        <v>499251.33333333331</v>
      </c>
      <c r="L72" s="31">
        <f>raw!L72/normalized!L$3</f>
        <v>463458</v>
      </c>
      <c r="M72" s="31">
        <f>raw!M72/normalized!M$3</f>
        <v>538381.66666666663</v>
      </c>
    </row>
    <row r="73" spans="1:13" x14ac:dyDescent="0.2">
      <c r="A73" s="29" t="s">
        <v>93</v>
      </c>
      <c r="B73" s="32">
        <f>raw!B73/normalized!B$3</f>
        <v>129676.41077783424</v>
      </c>
      <c r="C73" s="29">
        <f>raw!C73/normalized!C$3</f>
        <v>184098.59859859859</v>
      </c>
      <c r="D73" s="29">
        <f>raw!D73/normalized!D$3</f>
        <v>351118.8105489774</v>
      </c>
      <c r="E73" s="32">
        <f>raw!E73/normalized!E$3</f>
        <v>99013.685583822589</v>
      </c>
      <c r="F73" s="29">
        <f>raw!F73/normalized!F$3</f>
        <v>618155.96572181943</v>
      </c>
      <c r="G73" s="29">
        <f>raw!G73/normalized!G$3</f>
        <v>209695.65217391303</v>
      </c>
      <c r="H73" s="30">
        <f>raw!H73/normalized!H$3</f>
        <v>36962.1</v>
      </c>
      <c r="I73" s="31">
        <f>raw!I73/normalized!I$3</f>
        <v>40844.033333333333</v>
      </c>
      <c r="J73" s="29">
        <f>raw!J73/normalized!J$3</f>
        <v>29349.696666666667</v>
      </c>
      <c r="K73" s="30">
        <f>raw!K73/normalized!K$3</f>
        <v>34938.5</v>
      </c>
      <c r="L73" s="31">
        <f>raw!L73/normalized!L$3</f>
        <v>34093.366666666669</v>
      </c>
      <c r="M73" s="31">
        <f>raw!M73/normalized!M$3</f>
        <v>44872.566666666666</v>
      </c>
    </row>
    <row r="74" spans="1:13" x14ac:dyDescent="0.2">
      <c r="A74" s="29" t="s">
        <v>94</v>
      </c>
      <c r="B74" s="32">
        <f>raw!B74/normalized!B$3</f>
        <v>193225.47025927805</v>
      </c>
      <c r="C74" s="29">
        <f>raw!C74/normalized!C$3</f>
        <v>308266.14114114112</v>
      </c>
      <c r="D74" s="29">
        <f>raw!D74/normalized!D$3</f>
        <v>380610.06458557595</v>
      </c>
      <c r="E74" s="32">
        <f>raw!E74/normalized!E$3</f>
        <v>347261.44814090023</v>
      </c>
      <c r="F74" s="29">
        <f>raw!F74/normalized!F$3</f>
        <v>371454.71324983524</v>
      </c>
      <c r="G74" s="29">
        <f>raw!G74/normalized!G$3</f>
        <v>535790.94886519003</v>
      </c>
      <c r="H74" s="32">
        <f>raw!H74/normalized!H$3</f>
        <v>267.75873333333334</v>
      </c>
      <c r="I74" s="29">
        <f>raw!I74/normalized!I$3</f>
        <v>301.65236666666669</v>
      </c>
      <c r="J74" s="29">
        <f>raw!J74/normalized!J$3</f>
        <v>162.35986666666668</v>
      </c>
      <c r="K74" s="32">
        <f>raw!K74/normalized!K$3</f>
        <v>362.84</v>
      </c>
      <c r="L74" s="29">
        <f>raw!L74/normalized!L$3</f>
        <v>173.78903333333332</v>
      </c>
      <c r="M74" s="29">
        <f>raw!M74/normalized!M$3</f>
        <v>36.212666666666664</v>
      </c>
    </row>
    <row r="75" spans="1:13" x14ac:dyDescent="0.2">
      <c r="A75" s="29" t="s">
        <v>95</v>
      </c>
      <c r="B75" s="30">
        <f>raw!B75/normalized!B$3</f>
        <v>182252414.84494153</v>
      </c>
      <c r="C75" s="31">
        <f>raw!C75/normalized!C$3</f>
        <v>167163288.2882883</v>
      </c>
      <c r="D75" s="31">
        <f>raw!D75/normalized!D$3</f>
        <v>191571986.00645855</v>
      </c>
      <c r="E75" s="30">
        <f>raw!E75/normalized!E$3</f>
        <v>190258969.34116113</v>
      </c>
      <c r="F75" s="31">
        <f>raw!F75/normalized!F$3</f>
        <v>187922083.05866843</v>
      </c>
      <c r="G75" s="31">
        <f>raw!G75/normalized!G$3</f>
        <v>319895952.96691275</v>
      </c>
      <c r="H75" s="32">
        <f>raw!H75/normalized!H$3</f>
        <v>30812.816666666666</v>
      </c>
      <c r="I75" s="31">
        <f>raw!I75/normalized!I$3</f>
        <v>36580.800000000003</v>
      </c>
      <c r="J75" s="29">
        <f>raw!J75/normalized!J$3</f>
        <v>29068.856666666667</v>
      </c>
      <c r="K75" s="30">
        <f>raw!K75/normalized!K$3</f>
        <v>34580.6</v>
      </c>
      <c r="L75" s="31">
        <f>raw!L75/normalized!L$3</f>
        <v>35965.566666666666</v>
      </c>
      <c r="M75" s="31">
        <f>raw!M75/normalized!M$3</f>
        <v>35031.966666666667</v>
      </c>
    </row>
    <row r="76" spans="1:13" x14ac:dyDescent="0.2">
      <c r="A76" s="29" t="s">
        <v>96</v>
      </c>
      <c r="B76" s="32">
        <f>raw!B76/normalized!B$3</f>
        <v>388244.4077275038</v>
      </c>
      <c r="C76" s="29">
        <f>raw!C76/normalized!C$3</f>
        <v>814053.17817817826</v>
      </c>
      <c r="D76" s="29">
        <f>raw!D76/normalized!D$3</f>
        <v>736525.02691065671</v>
      </c>
      <c r="E76" s="32">
        <f>raw!E76/normalized!E$3</f>
        <v>516894.32485322899</v>
      </c>
      <c r="F76" s="29">
        <f>raw!F76/normalized!F$3</f>
        <v>528166.1173368491</v>
      </c>
      <c r="G76" s="29">
        <f>raw!G76/normalized!G$3</f>
        <v>1326338.8022969647</v>
      </c>
      <c r="H76" s="32">
        <f>raw!H76/normalized!H$3</f>
        <v>706.55566666666675</v>
      </c>
      <c r="I76" s="29">
        <f>raw!I76/normalized!I$3</f>
        <v>570.27566666666667</v>
      </c>
      <c r="J76" s="29">
        <f>raw!J76/normalized!J$3</f>
        <v>873.30166666666662</v>
      </c>
      <c r="K76" s="32">
        <f>raw!K76/normalized!K$3</f>
        <v>481.93299999999999</v>
      </c>
      <c r="L76" s="29">
        <f>raw!L76/normalized!L$3</f>
        <v>757.29099999999994</v>
      </c>
      <c r="M76" s="29">
        <f>raw!M76/normalized!M$3</f>
        <v>598.44666666666672</v>
      </c>
    </row>
    <row r="77" spans="1:13" x14ac:dyDescent="0.2">
      <c r="A77" s="29" t="s">
        <v>97</v>
      </c>
      <c r="B77" s="30">
        <f>raw!B77/normalized!B$3</f>
        <v>145427554.65175393</v>
      </c>
      <c r="C77" s="31">
        <f>raw!C77/normalized!C$3</f>
        <v>111737550.05005005</v>
      </c>
      <c r="D77" s="31">
        <f>raw!D77/normalized!D$3</f>
        <v>47529332.615715824</v>
      </c>
      <c r="E77" s="30">
        <f>raw!E77/normalized!E$3</f>
        <v>249065492.49836922</v>
      </c>
      <c r="F77" s="31">
        <f>raw!F77/normalized!F$3</f>
        <v>40252023.731048122</v>
      </c>
      <c r="G77" s="31">
        <f>raw!G77/normalized!G$3</f>
        <v>33413385.288487829</v>
      </c>
      <c r="H77" s="30">
        <f>raw!H77/normalized!H$3</f>
        <v>7184833.333333333</v>
      </c>
      <c r="I77" s="31">
        <f>raw!I77/normalized!I$3</f>
        <v>8097283.333333333</v>
      </c>
      <c r="J77" s="31">
        <f>raw!J77/normalized!J$3</f>
        <v>6647560</v>
      </c>
      <c r="K77" s="30">
        <f>raw!K77/normalized!K$3</f>
        <v>8335866.666666667</v>
      </c>
      <c r="L77" s="31">
        <f>raw!L77/normalized!L$3</f>
        <v>7850220</v>
      </c>
      <c r="M77" s="31">
        <f>raw!M77/normalized!M$3</f>
        <v>10023760</v>
      </c>
    </row>
    <row r="78" spans="1:13" x14ac:dyDescent="0.2">
      <c r="A78" s="29" t="s">
        <v>98</v>
      </c>
      <c r="B78" s="32">
        <f>raw!B78/normalized!B$3</f>
        <v>1007874.1738688358</v>
      </c>
      <c r="C78" s="29">
        <f>raw!C78/normalized!C$3</f>
        <v>1529479.4794794794</v>
      </c>
      <c r="D78" s="29">
        <f>raw!D78/normalized!D$3</f>
        <v>1714582.8848223898</v>
      </c>
      <c r="E78" s="32">
        <f>raw!E78/normalized!E$3</f>
        <v>2144687.5407697326</v>
      </c>
      <c r="F78" s="29">
        <f>raw!F78/normalized!F$3</f>
        <v>2331148.3190507581</v>
      </c>
      <c r="G78" s="29">
        <f>raw!G78/normalized!G$3</f>
        <v>1240992.343450916</v>
      </c>
      <c r="H78" s="32">
        <f>raw!H78/normalized!H$3</f>
        <v>273.86326666666668</v>
      </c>
      <c r="I78" s="29">
        <f>raw!I78/normalized!I$3</f>
        <v>400.26633333333331</v>
      </c>
      <c r="J78" s="29">
        <f>raw!J78/normalized!J$3</f>
        <v>269.32893333333328</v>
      </c>
      <c r="K78" s="32">
        <f>raw!K78/normalized!K$3</f>
        <v>400.26266666666669</v>
      </c>
      <c r="L78" s="29">
        <f>raw!L78/normalized!L$3</f>
        <v>263.95260000000002</v>
      </c>
      <c r="M78" s="29">
        <f>raw!M78/normalized!M$3</f>
        <v>495.91966666666667</v>
      </c>
    </row>
    <row r="79" spans="1:13" x14ac:dyDescent="0.2">
      <c r="A79" s="29" t="s">
        <v>99</v>
      </c>
      <c r="B79" s="30">
        <f>raw!B79/normalized!B$3</f>
        <v>89107702.084392473</v>
      </c>
      <c r="C79" s="31">
        <f>raw!C79/normalized!C$3</f>
        <v>106851914.41441441</v>
      </c>
      <c r="D79" s="31">
        <f>raw!D79/normalized!D$3</f>
        <v>79849515.608180836</v>
      </c>
      <c r="E79" s="30">
        <f>raw!E79/normalized!E$3</f>
        <v>76817338.551859111</v>
      </c>
      <c r="F79" s="31">
        <f>raw!F79/normalized!F$3</f>
        <v>74511562.294001326</v>
      </c>
      <c r="G79" s="31">
        <f>raw!G79/normalized!G$3</f>
        <v>132828944.49001913</v>
      </c>
      <c r="H79" s="32">
        <f>raw!H79/normalized!H$3</f>
        <v>18035.426666666666</v>
      </c>
      <c r="I79" s="29">
        <f>raw!I79/normalized!I$3</f>
        <v>13299.803333333333</v>
      </c>
      <c r="J79" s="29">
        <f>raw!J79/normalized!J$3</f>
        <v>16002.626666666667</v>
      </c>
      <c r="K79" s="32">
        <f>raw!K79/normalized!K$3</f>
        <v>12392.576666666666</v>
      </c>
      <c r="L79" s="29">
        <f>raw!L79/normalized!L$3</f>
        <v>13315.9</v>
      </c>
      <c r="M79" s="29">
        <f>raw!M79/normalized!M$3</f>
        <v>10236.786666666667</v>
      </c>
    </row>
    <row r="80" spans="1:13" x14ac:dyDescent="0.2">
      <c r="A80" s="29" t="s">
        <v>100</v>
      </c>
      <c r="B80" s="30">
        <f>raw!B80/normalized!B$3</f>
        <v>4917821555.6685305</v>
      </c>
      <c r="C80" s="31">
        <f>raw!C80/normalized!C$3</f>
        <v>4917321071.0710707</v>
      </c>
      <c r="D80" s="31">
        <f>raw!D80/normalized!D$3</f>
        <v>12494837190.527449</v>
      </c>
      <c r="E80" s="30">
        <f>raw!E80/normalized!E$3</f>
        <v>12212742335.290281</v>
      </c>
      <c r="F80" s="31">
        <f>raw!F80/normalized!F$3</f>
        <v>12812568226.76335</v>
      </c>
      <c r="G80" s="31">
        <f>raw!G80/normalized!G$3</f>
        <v>15821096527.208094</v>
      </c>
      <c r="H80" s="30">
        <f>raw!H80/normalized!H$3</f>
        <v>17265386.666666668</v>
      </c>
      <c r="I80" s="31">
        <f>raw!I80/normalized!I$3</f>
        <v>8559613.333333334</v>
      </c>
      <c r="J80" s="31">
        <f>raw!J80/normalized!J$3</f>
        <v>6895046.666666667</v>
      </c>
      <c r="K80" s="30">
        <f>raw!K80/normalized!K$3</f>
        <v>5519583.333333333</v>
      </c>
      <c r="L80" s="31">
        <f>raw!L80/normalized!L$3</f>
        <v>4451960</v>
      </c>
      <c r="M80" s="31">
        <f>raw!M80/normalized!M$3</f>
        <v>4283996.666666667</v>
      </c>
    </row>
    <row r="81" spans="1:13" x14ac:dyDescent="0.2">
      <c r="A81" s="29" t="s">
        <v>101</v>
      </c>
      <c r="B81" s="30">
        <f>raw!B81/normalized!B$3</f>
        <v>34587493.645144887</v>
      </c>
      <c r="C81" s="31">
        <f>raw!C81/normalized!C$3</f>
        <v>59658458.458458453</v>
      </c>
      <c r="D81" s="31">
        <f>raw!D81/normalized!D$3</f>
        <v>41967195.909580193</v>
      </c>
      <c r="E81" s="30">
        <f>raw!E81/normalized!E$3</f>
        <v>40296829.745596871</v>
      </c>
      <c r="F81" s="31">
        <f>raw!F81/normalized!F$3</f>
        <v>29620224.126565591</v>
      </c>
      <c r="G81" s="31">
        <f>raw!G81/normalized!G$3</f>
        <v>51476866.283839211</v>
      </c>
      <c r="H81" s="30">
        <f>raw!H81/normalized!H$3</f>
        <v>100339.06666666667</v>
      </c>
      <c r="I81" s="31">
        <f>raw!I81/normalized!I$3</f>
        <v>126977.2</v>
      </c>
      <c r="J81" s="31">
        <f>raw!J81/normalized!J$3</f>
        <v>111799.36666666667</v>
      </c>
      <c r="K81" s="30">
        <f>raw!K81/normalized!K$3</f>
        <v>145270.73333333334</v>
      </c>
      <c r="L81" s="31">
        <f>raw!L81/normalized!L$3</f>
        <v>132987.43333333332</v>
      </c>
      <c r="M81" s="31">
        <f>raw!M81/normalized!M$3</f>
        <v>163717</v>
      </c>
    </row>
    <row r="82" spans="1:13" x14ac:dyDescent="0.2">
      <c r="A82" s="29" t="s">
        <v>102</v>
      </c>
      <c r="B82" s="32">
        <f>raw!B82/normalized!B$3</f>
        <v>10260635.48551093</v>
      </c>
      <c r="C82" s="31">
        <f>raw!C82/normalized!C$3</f>
        <v>12544294.294294294</v>
      </c>
      <c r="D82" s="31">
        <f>raw!D82/normalized!D$3</f>
        <v>16826735.737351991</v>
      </c>
      <c r="E82" s="30">
        <f>raw!E82/normalized!E$3</f>
        <v>19886888.454011742</v>
      </c>
      <c r="F82" s="31">
        <f>raw!F82/normalized!F$3</f>
        <v>21299749.505603164</v>
      </c>
      <c r="G82" s="31">
        <f>raw!G82/normalized!G$3</f>
        <v>24848906.207273722</v>
      </c>
      <c r="H82" s="32">
        <f>raw!H82/normalized!H$3</f>
        <v>111.85303333333334</v>
      </c>
      <c r="I82" s="29">
        <f>raw!I82/normalized!I$3</f>
        <v>88.582066666666663</v>
      </c>
      <c r="J82" s="29">
        <f>raw!J82/normalized!J$3</f>
        <v>131.94976666666668</v>
      </c>
      <c r="K82" s="32">
        <f>raw!K82/normalized!K$3</f>
        <v>124.40899999999999</v>
      </c>
      <c r="L82" s="29">
        <f>raw!L82/normalized!L$3</f>
        <v>193.5581</v>
      </c>
      <c r="M82" s="29">
        <f>raw!M82/normalized!M$3</f>
        <v>81.748033333333339</v>
      </c>
    </row>
    <row r="83" spans="1:13" x14ac:dyDescent="0.2">
      <c r="A83" s="29" t="s">
        <v>103</v>
      </c>
      <c r="B83" s="32">
        <f>raw!B83/normalized!B$3</f>
        <v>1224974.9618708694</v>
      </c>
      <c r="C83" s="29">
        <f>raw!C83/normalized!C$3</f>
        <v>1762326.0760760761</v>
      </c>
      <c r="D83" s="29">
        <f>raw!D83/normalized!D$3</f>
        <v>2464281.4854682456</v>
      </c>
      <c r="E83" s="32">
        <f>raw!E83/normalized!E$3</f>
        <v>2880200.9132420095</v>
      </c>
      <c r="F83" s="29">
        <f>raw!F83/normalized!F$3</f>
        <v>2534270.2702702703</v>
      </c>
      <c r="G83" s="29">
        <f>raw!G83/normalized!G$3</f>
        <v>6282610.0628930815</v>
      </c>
      <c r="H83" s="32">
        <f>raw!H83/normalized!H$3</f>
        <v>2109.288</v>
      </c>
      <c r="I83" s="29">
        <f>raw!I83/normalized!I$3</f>
        <v>1361.9739999999999</v>
      </c>
      <c r="J83" s="29">
        <f>raw!J83/normalized!J$3</f>
        <v>2137.0626666666667</v>
      </c>
      <c r="K83" s="32">
        <f>raw!K83/normalized!K$3</f>
        <v>2174.8089999999997</v>
      </c>
      <c r="L83" s="29">
        <f>raw!L83/normalized!L$3</f>
        <v>2075.6006666666667</v>
      </c>
      <c r="M83" s="29">
        <f>raw!M83/normalized!M$3</f>
        <v>3171.4603333333334</v>
      </c>
    </row>
    <row r="84" spans="1:13" x14ac:dyDescent="0.2">
      <c r="A84" s="29" t="s">
        <v>104</v>
      </c>
      <c r="B84" s="32">
        <f>raw!B84/normalized!B$3</f>
        <v>6540543.9755973555</v>
      </c>
      <c r="C84" s="29">
        <f>raw!C84/normalized!C$3</f>
        <v>4680948.4484484484</v>
      </c>
      <c r="D84" s="29">
        <f>raw!D84/normalized!D$3</f>
        <v>2285413.0785791175</v>
      </c>
      <c r="E84" s="32">
        <f>raw!E84/normalized!E$3</f>
        <v>397928.11480756692</v>
      </c>
      <c r="F84" s="29">
        <f>raw!F84/normalized!F$3</f>
        <v>1764084.3770599868</v>
      </c>
      <c r="G84" s="29">
        <f>raw!G84/normalized!G$3</f>
        <v>1578072.1903199342</v>
      </c>
      <c r="H84" s="32">
        <f>raw!H84/normalized!H$3</f>
        <v>0</v>
      </c>
      <c r="I84" s="29">
        <f>raw!I84/normalized!I$3</f>
        <v>13.097579999999999</v>
      </c>
      <c r="J84" s="29">
        <f>raw!J84/normalized!J$3</f>
        <v>0</v>
      </c>
      <c r="K84" s="32">
        <f>raw!K84/normalized!K$3</f>
        <v>0</v>
      </c>
      <c r="L84" s="29">
        <f>raw!L84/normalized!L$3</f>
        <v>0</v>
      </c>
      <c r="M84" s="29">
        <f>raw!M84/normalized!M$3</f>
        <v>0</v>
      </c>
    </row>
    <row r="85" spans="1:13" x14ac:dyDescent="0.2">
      <c r="A85" s="29" t="s">
        <v>105</v>
      </c>
      <c r="B85" s="30">
        <f>raw!B85/normalized!B$3</f>
        <v>46458413.828164712</v>
      </c>
      <c r="C85" s="31">
        <f>raw!C85/normalized!C$3</f>
        <v>111779779.77977978</v>
      </c>
      <c r="D85" s="31">
        <f>raw!D85/normalized!D$3</f>
        <v>85835548.977395058</v>
      </c>
      <c r="E85" s="30">
        <f>raw!E85/normalized!E$3</f>
        <v>81775551.206784084</v>
      </c>
      <c r="F85" s="31">
        <f>raw!F85/normalized!F$3</f>
        <v>86125168.094924197</v>
      </c>
      <c r="G85" s="31">
        <f>raw!G85/normalized!G$3</f>
        <v>82882772.764561117</v>
      </c>
      <c r="H85" s="30">
        <f>raw!H85/normalized!H$3</f>
        <v>108468.23333333334</v>
      </c>
      <c r="I85" s="29">
        <f>raw!I85/normalized!I$3</f>
        <v>1835.1653333333334</v>
      </c>
      <c r="J85" s="29">
        <f>raw!J85/normalized!J$3</f>
        <v>46.914766666666665</v>
      </c>
      <c r="K85" s="32">
        <f>raw!K85/normalized!K$3</f>
        <v>3.9866766666666664</v>
      </c>
      <c r="L85" s="29">
        <f>raw!L85/normalized!L$3</f>
        <v>28.589110000000002</v>
      </c>
      <c r="M85" s="29">
        <f>raw!M85/normalized!M$3</f>
        <v>50.688766666666666</v>
      </c>
    </row>
    <row r="86" spans="1:13" x14ac:dyDescent="0.2">
      <c r="A86" s="29" t="s">
        <v>106</v>
      </c>
      <c r="B86" s="30">
        <f>raw!B86/normalized!B$3</f>
        <v>546423106.2531774</v>
      </c>
      <c r="C86" s="31">
        <f>raw!C86/normalized!C$3</f>
        <v>350688063.06306303</v>
      </c>
      <c r="D86" s="31">
        <f>raw!D86/normalized!D$3</f>
        <v>429209364.90850377</v>
      </c>
      <c r="E86" s="30">
        <f>raw!E86/normalized!E$3</f>
        <v>485230528.37573385</v>
      </c>
      <c r="F86" s="31">
        <f>raw!F86/normalized!F$3</f>
        <v>316684377.05998683</v>
      </c>
      <c r="G86" s="31">
        <f>raw!G86/normalized!G$3</f>
        <v>652344954.88104999</v>
      </c>
      <c r="H86" s="32">
        <f>raw!H86/normalized!H$3</f>
        <v>2949.6546666666668</v>
      </c>
      <c r="I86" s="29">
        <f>raw!I86/normalized!I$3</f>
        <v>2557.1646666666666</v>
      </c>
      <c r="J86" s="29">
        <f>raw!J86/normalized!J$3</f>
        <v>47.775133333333336</v>
      </c>
      <c r="K86" s="32">
        <f>raw!K86/normalized!K$3</f>
        <v>0</v>
      </c>
      <c r="L86" s="29">
        <f>raw!L86/normalized!L$3</f>
        <v>0</v>
      </c>
      <c r="M86" s="29">
        <f>raw!M86/normalized!M$3</f>
        <v>27.128216666666667</v>
      </c>
    </row>
    <row r="87" spans="1:13" x14ac:dyDescent="0.2">
      <c r="A87" s="29" t="s">
        <v>107</v>
      </c>
      <c r="B87" s="32">
        <f>raw!B87/normalized!B$3</f>
        <v>1418553.6349771225</v>
      </c>
      <c r="C87" s="31">
        <f>raw!C87/normalized!C$3</f>
        <v>45649687.187187187</v>
      </c>
      <c r="D87" s="31">
        <f>raw!D87/normalized!D$3</f>
        <v>495758342.30355221</v>
      </c>
      <c r="E87" s="30">
        <f>raw!E87/normalized!E$3</f>
        <v>931498891.06327462</v>
      </c>
      <c r="F87" s="31">
        <f>raw!F87/normalized!F$3</f>
        <v>761001713.90903103</v>
      </c>
      <c r="G87" s="31">
        <f>raw!G87/normalized!G$3</f>
        <v>689251572.32704401</v>
      </c>
      <c r="H87" s="30">
        <f>raw!H87/normalized!H$3</f>
        <v>1572036.3333333333</v>
      </c>
      <c r="I87" s="31">
        <f>raw!I87/normalized!I$3</f>
        <v>94261.766666666663</v>
      </c>
      <c r="J87" s="31">
        <f>raw!J87/normalized!J$3</f>
        <v>74008.066666666666</v>
      </c>
      <c r="K87" s="32">
        <f>raw!K87/normalized!K$3</f>
        <v>16760.786666666667</v>
      </c>
      <c r="L87" s="29">
        <f>raw!L87/normalized!L$3</f>
        <v>2531.116</v>
      </c>
      <c r="M87" s="29">
        <f>raw!M87/normalized!M$3</f>
        <v>2546.6873333333333</v>
      </c>
    </row>
    <row r="88" spans="1:13" x14ac:dyDescent="0.2">
      <c r="A88" s="29" t="s">
        <v>108</v>
      </c>
      <c r="B88" s="30">
        <f>raw!B88/normalized!B$3</f>
        <v>81347686.832740203</v>
      </c>
      <c r="C88" s="31">
        <f>raw!C88/normalized!C$3</f>
        <v>55622197.197197199</v>
      </c>
      <c r="D88" s="31">
        <f>raw!D88/normalized!D$3</f>
        <v>97513589.881593108</v>
      </c>
      <c r="E88" s="30">
        <f>raw!E88/normalized!E$3</f>
        <v>107774377.03848663</v>
      </c>
      <c r="F88" s="31">
        <f>raw!F88/normalized!F$3</f>
        <v>85604363.8760712</v>
      </c>
      <c r="G88" s="31">
        <f>raw!G88/normalized!G$3</f>
        <v>149981405.52365327</v>
      </c>
      <c r="H88" s="32">
        <f>raw!H88/normalized!H$3</f>
        <v>19.523333333333333</v>
      </c>
      <c r="I88" s="29">
        <f>raw!I88/normalized!I$3</f>
        <v>0</v>
      </c>
      <c r="J88" s="29">
        <f>raw!J88/normalized!J$3</f>
        <v>0</v>
      </c>
      <c r="K88" s="32">
        <f>raw!K88/normalized!K$3</f>
        <v>0</v>
      </c>
      <c r="L88" s="29">
        <f>raw!L88/normalized!L$3</f>
        <v>0</v>
      </c>
      <c r="M88" s="29">
        <f>raw!M88/normalized!M$3</f>
        <v>0</v>
      </c>
    </row>
    <row r="89" spans="1:13" x14ac:dyDescent="0.2">
      <c r="A89" s="29" t="s">
        <v>109</v>
      </c>
      <c r="B89" s="30">
        <f>raw!B89/normalized!B$3</f>
        <v>859576639.55261815</v>
      </c>
      <c r="C89" s="31">
        <f>raw!C89/normalized!C$3</f>
        <v>887981606.6066066</v>
      </c>
      <c r="D89" s="31">
        <f>raw!D89/normalized!D$3</f>
        <v>695336248.65446723</v>
      </c>
      <c r="E89" s="30">
        <f>raw!E89/normalized!E$3</f>
        <v>1040532028.7018918</v>
      </c>
      <c r="F89" s="31">
        <f>raw!F89/normalized!F$3</f>
        <v>907205405.40540552</v>
      </c>
      <c r="G89" s="31">
        <f>raw!G89/normalized!G$3</f>
        <v>609962811.04730654</v>
      </c>
      <c r="H89" s="30">
        <f>raw!H89/normalized!H$3</f>
        <v>86947.333333333328</v>
      </c>
      <c r="I89" s="29">
        <f>raw!I89/normalized!I$3</f>
        <v>18410.103333333333</v>
      </c>
      <c r="J89" s="29">
        <f>raw!J89/normalized!J$3</f>
        <v>13391.313333333334</v>
      </c>
      <c r="K89" s="32">
        <f>raw!K89/normalized!K$3</f>
        <v>8897.0933333333342</v>
      </c>
      <c r="L89" s="29">
        <f>raw!L89/normalized!L$3</f>
        <v>4557.123333333333</v>
      </c>
      <c r="M89" s="29">
        <f>raw!M89/normalized!M$3</f>
        <v>8241.6966666666667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41795-5B25-4DCA-A919-59402CBB042A}">
  <dimension ref="A1:U90"/>
  <sheetViews>
    <sheetView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D15" sqref="D15:E15"/>
    </sheetView>
  </sheetViews>
  <sheetFormatPr baseColWidth="10" defaultColWidth="8.83203125" defaultRowHeight="15" x14ac:dyDescent="0.2"/>
  <cols>
    <col min="1" max="1" width="31.1640625" bestFit="1" customWidth="1"/>
    <col min="2" max="3" width="9.6640625" style="6" bestFit="1" customWidth="1"/>
    <col min="4" max="5" width="11.33203125" style="6" bestFit="1" customWidth="1"/>
    <col min="6" max="6" width="8.83203125" style="6"/>
    <col min="7" max="8" width="9.6640625" style="6" bestFit="1" customWidth="1"/>
    <col min="9" max="10" width="11.33203125" style="6" bestFit="1" customWidth="1"/>
    <col min="11" max="11" width="8.83203125" style="6"/>
    <col min="12" max="13" width="9.6640625" style="6" bestFit="1" customWidth="1"/>
    <col min="14" max="15" width="11.33203125" style="6" bestFit="1" customWidth="1"/>
    <col min="16" max="21" width="8.83203125" style="6"/>
  </cols>
  <sheetData>
    <row r="1" spans="1:21" x14ac:dyDescent="0.2">
      <c r="A1" s="3" t="s">
        <v>8</v>
      </c>
      <c r="B1" s="38" t="s">
        <v>9</v>
      </c>
      <c r="C1" s="39" t="s">
        <v>9</v>
      </c>
      <c r="D1" s="40" t="s">
        <v>10</v>
      </c>
      <c r="E1" s="41" t="s">
        <v>10</v>
      </c>
      <c r="G1" s="38" t="s">
        <v>9</v>
      </c>
      <c r="H1" s="39" t="s">
        <v>9</v>
      </c>
      <c r="I1" s="40" t="s">
        <v>10</v>
      </c>
      <c r="J1" s="41" t="s">
        <v>10</v>
      </c>
      <c r="L1" s="38" t="s">
        <v>9</v>
      </c>
      <c r="M1" s="39" t="s">
        <v>9</v>
      </c>
      <c r="N1" s="40" t="s">
        <v>10</v>
      </c>
      <c r="O1" s="41" t="s">
        <v>10</v>
      </c>
      <c r="Q1" s="38" t="s">
        <v>9</v>
      </c>
      <c r="R1" s="39" t="s">
        <v>9</v>
      </c>
      <c r="S1" s="40" t="s">
        <v>10</v>
      </c>
      <c r="T1" s="41" t="s">
        <v>10</v>
      </c>
    </row>
    <row r="2" spans="1:21" s="1" customFormat="1" x14ac:dyDescent="0.2">
      <c r="A2" s="3" t="s">
        <v>0</v>
      </c>
      <c r="B2" s="9">
        <v>1495</v>
      </c>
      <c r="C2" s="12">
        <v>1496</v>
      </c>
      <c r="D2" s="15">
        <v>1495</v>
      </c>
      <c r="E2" s="35">
        <v>1496</v>
      </c>
      <c r="F2" s="7"/>
      <c r="G2" s="9">
        <v>1495</v>
      </c>
      <c r="H2" s="12">
        <v>1496</v>
      </c>
      <c r="I2" s="15">
        <v>1495</v>
      </c>
      <c r="J2" s="35">
        <v>1496</v>
      </c>
      <c r="K2" s="7"/>
      <c r="L2" s="9">
        <v>1495</v>
      </c>
      <c r="M2" s="12">
        <v>1496</v>
      </c>
      <c r="N2" s="15">
        <v>1495</v>
      </c>
      <c r="O2" s="35">
        <v>1496</v>
      </c>
      <c r="P2" s="7"/>
      <c r="Q2" s="9">
        <v>1495</v>
      </c>
      <c r="R2" s="12">
        <v>1496</v>
      </c>
      <c r="S2" s="15">
        <v>1495</v>
      </c>
      <c r="T2" s="35">
        <v>1496</v>
      </c>
      <c r="U2" s="7"/>
    </row>
    <row r="3" spans="1:21" s="1" customFormat="1" x14ac:dyDescent="0.2">
      <c r="A3" s="3" t="s">
        <v>112</v>
      </c>
      <c r="B3" s="9">
        <f>COUNTA(normalized!$B4:$D4)</f>
        <v>3</v>
      </c>
      <c r="C3" s="12">
        <f>COUNTA(normalized!$E4:$G4)</f>
        <v>3</v>
      </c>
      <c r="D3" s="15">
        <f>COUNTA(normalized!$H4:$J4)</f>
        <v>3</v>
      </c>
      <c r="E3" s="35">
        <f>COUNTA(normalized!$K4:$M4)</f>
        <v>3</v>
      </c>
      <c r="F3" s="7"/>
      <c r="G3" s="9">
        <f>COUNTA(normalized!$B4:$D4)</f>
        <v>3</v>
      </c>
      <c r="H3" s="12">
        <f>COUNTA(normalized!$E4:$G4)</f>
        <v>3</v>
      </c>
      <c r="I3" s="15">
        <f>COUNTA(normalized!$H4:$J4)</f>
        <v>3</v>
      </c>
      <c r="J3" s="35">
        <f>COUNTA(normalized!$K4:$M4)</f>
        <v>3</v>
      </c>
      <c r="K3" s="7"/>
      <c r="L3" s="9">
        <f>COUNTA(normalized!$B4:$D4)</f>
        <v>3</v>
      </c>
      <c r="M3" s="12">
        <f>COUNTA(normalized!$E4:$G4)</f>
        <v>3</v>
      </c>
      <c r="N3" s="15">
        <f>COUNTA(normalized!$H4:$J4)</f>
        <v>3</v>
      </c>
      <c r="O3" s="35">
        <f>COUNTA(normalized!$K4:$M4)</f>
        <v>3</v>
      </c>
      <c r="P3" s="7"/>
      <c r="Q3" s="9">
        <f>COUNTA(normalized!$B4:$D4)</f>
        <v>3</v>
      </c>
      <c r="R3" s="12">
        <f>COUNTA(normalized!$E4:$G4)</f>
        <v>3</v>
      </c>
      <c r="S3" s="15">
        <f>COUNTA(normalized!$H4:$J4)</f>
        <v>3</v>
      </c>
      <c r="T3" s="35">
        <f>COUNTA(normalized!$K4:$M4)</f>
        <v>3</v>
      </c>
      <c r="U3" s="7"/>
    </row>
    <row r="4" spans="1:21" s="1" customFormat="1" x14ac:dyDescent="0.2">
      <c r="A4" s="3" t="s">
        <v>11</v>
      </c>
      <c r="B4" s="46">
        <f>AVERAGE(normalized!$B3:$D3)</f>
        <v>0.77640000000000009</v>
      </c>
      <c r="C4" s="47">
        <f>AVERAGE(normalized!$E3:$G3)</f>
        <v>0.75213333333333343</v>
      </c>
      <c r="D4" s="53">
        <f>AVERAGE(normalized!$H3:$J3)</f>
        <v>300</v>
      </c>
      <c r="E4" s="54">
        <f>AVERAGE(normalized!$K3:$M3)</f>
        <v>300</v>
      </c>
      <c r="F4" s="50"/>
      <c r="G4" s="48">
        <f>STDEV(normalized!$B3:$D3)</f>
        <v>2.9412922330159613E-2</v>
      </c>
      <c r="H4" s="49">
        <f>STDEV(normalized!$E3:$G3)</f>
        <v>1.8395742261005165E-2</v>
      </c>
      <c r="I4" s="51">
        <f>STDEV(normalized!$H3:$J3)</f>
        <v>0</v>
      </c>
      <c r="J4" s="52">
        <f>STDEV(normalized!$K3:$M3)</f>
        <v>0</v>
      </c>
      <c r="K4" s="7"/>
      <c r="L4" s="9">
        <f>G4/(SQRT(L$3))</f>
        <v>1.6981558624971207E-2</v>
      </c>
      <c r="M4" s="12">
        <f t="shared" ref="M4" si="0">H4/(SQRT(M$3))</f>
        <v>1.0620786746334307E-2</v>
      </c>
      <c r="N4" s="15">
        <f t="shared" ref="N4" si="1">I4/(SQRT(N$3))</f>
        <v>0</v>
      </c>
      <c r="O4" s="35">
        <f t="shared" ref="O4" si="2">J4/(SQRT(O$3))</f>
        <v>0</v>
      </c>
      <c r="P4" s="7"/>
      <c r="Q4" s="56">
        <f>G4/B4</f>
        <v>3.7883722733332827E-2</v>
      </c>
      <c r="R4" s="57">
        <f t="shared" ref="R4" si="3">H4/C4</f>
        <v>2.4458086679230405E-2</v>
      </c>
      <c r="S4" s="58">
        <f t="shared" ref="S4" si="4">I4/D4</f>
        <v>0</v>
      </c>
      <c r="T4" s="59">
        <f t="shared" ref="T4" si="5">J4/E4</f>
        <v>0</v>
      </c>
      <c r="U4" s="7"/>
    </row>
    <row r="5" spans="1:21" s="44" customFormat="1" x14ac:dyDescent="0.2">
      <c r="A5" s="42"/>
      <c r="B5" s="94" t="s">
        <v>110</v>
      </c>
      <c r="C5" s="95"/>
      <c r="D5" s="95"/>
      <c r="E5" s="96"/>
      <c r="F5" s="43"/>
      <c r="G5" s="94" t="s">
        <v>111</v>
      </c>
      <c r="H5" s="95"/>
      <c r="I5" s="95"/>
      <c r="J5" s="96"/>
      <c r="K5" s="43"/>
      <c r="L5" s="94" t="s">
        <v>113</v>
      </c>
      <c r="M5" s="95"/>
      <c r="N5" s="95"/>
      <c r="O5" s="96"/>
      <c r="P5" s="43"/>
      <c r="Q5" s="94" t="s">
        <v>114</v>
      </c>
      <c r="R5" s="95"/>
      <c r="S5" s="95"/>
      <c r="T5" s="96"/>
      <c r="U5" s="43"/>
    </row>
    <row r="6" spans="1:21" x14ac:dyDescent="0.2">
      <c r="A6" s="29" t="s">
        <v>25</v>
      </c>
      <c r="B6" s="45">
        <f>AVERAGE(normalized!$B5:$D5)</f>
        <v>153758279.24126098</v>
      </c>
      <c r="C6" s="45">
        <f>AVERAGE(normalized!$E5:$G5)</f>
        <v>209472000.19871137</v>
      </c>
      <c r="D6" s="45">
        <f>AVERAGE(normalized!$H5:$J5)</f>
        <v>6976.9211111111117</v>
      </c>
      <c r="E6" s="45">
        <f>AVERAGE(normalized!$K5:$M5)</f>
        <v>1178.6362222222222</v>
      </c>
      <c r="G6" s="45">
        <f>STDEV(normalized!$B5:$D5)</f>
        <v>48357819.190735847</v>
      </c>
      <c r="H6" s="45">
        <f>STDEV(normalized!$E5:$G5)</f>
        <v>34410423.411776848</v>
      </c>
      <c r="I6" s="45">
        <f>STDEV(normalized!$H5:$J5)</f>
        <v>2989.5882315877752</v>
      </c>
      <c r="J6" s="45">
        <f>STDEV(normalized!$K5:$M5)</f>
        <v>1008.231391685754</v>
      </c>
      <c r="L6" s="45">
        <f>G6/(SQRT(L$3))</f>
        <v>27919399.927194595</v>
      </c>
      <c r="M6" s="45">
        <f t="shared" ref="M6:O6" si="6">H6/(SQRT(M$3))</f>
        <v>19866867.219718367</v>
      </c>
      <c r="N6" s="45">
        <f t="shared" si="6"/>
        <v>1726.0395702733395</v>
      </c>
      <c r="O6" s="45">
        <f t="shared" si="6"/>
        <v>582.10266539520114</v>
      </c>
      <c r="Q6" s="55">
        <f>G6/B6</f>
        <v>0.31450546552265946</v>
      </c>
      <c r="R6" s="55">
        <f t="shared" ref="R6:T6" si="7">H6/C6</f>
        <v>0.16427218615917211</v>
      </c>
      <c r="S6" s="55">
        <f t="shared" si="7"/>
        <v>0.42849678016664106</v>
      </c>
      <c r="T6" s="55">
        <f t="shared" si="7"/>
        <v>0.85542203156188112</v>
      </c>
    </row>
    <row r="7" spans="1:21" x14ac:dyDescent="0.2">
      <c r="A7" s="29" t="s">
        <v>26</v>
      </c>
      <c r="B7" s="45">
        <f>AVERAGE(normalized!$B6:$D6)</f>
        <v>4699116415.8057766</v>
      </c>
      <c r="C7" s="45">
        <f>AVERAGE(normalized!$E6:$G6)</f>
        <v>3006982936.656671</v>
      </c>
      <c r="D7" s="45">
        <f>AVERAGE(normalized!$H6:$J6)</f>
        <v>136692.11111111112</v>
      </c>
      <c r="E7" s="45">
        <f>AVERAGE(normalized!$K6:$M6)</f>
        <v>115395.26666666668</v>
      </c>
      <c r="G7" s="45">
        <f>STDEV(normalized!$B6:$D6)</f>
        <v>899381540.0148381</v>
      </c>
      <c r="H7" s="45">
        <f>STDEV(normalized!$E6:$G6)</f>
        <v>111488915.82009199</v>
      </c>
      <c r="I7" s="45">
        <f>STDEV(normalized!$H6:$J6)</f>
        <v>16072.505511391299</v>
      </c>
      <c r="J7" s="45">
        <f>STDEV(normalized!$K6:$M6)</f>
        <v>32045.423040913487</v>
      </c>
      <c r="L7" s="45">
        <f t="shared" ref="L7:L70" si="8">G7/(SQRT(L$3))</f>
        <v>519258174.23174697</v>
      </c>
      <c r="M7" s="45">
        <f t="shared" ref="M7:M70" si="9">H7/(SQRT(M$3))</f>
        <v>64368155.560389645</v>
      </c>
      <c r="N7" s="45">
        <f t="shared" ref="N7:N70" si="10">I7/(SQRT(N$3))</f>
        <v>9279.46538355351</v>
      </c>
      <c r="O7" s="45">
        <f t="shared" ref="O7:O70" si="11">J7/(SQRT(O$3))</f>
        <v>18501.433618966839</v>
      </c>
      <c r="Q7" s="55">
        <f t="shared" ref="Q7:Q70" si="12">G7/B7</f>
        <v>0.19139375585369861</v>
      </c>
      <c r="R7" s="55">
        <f t="shared" ref="R7:R70" si="13">H7/C7</f>
        <v>3.7076670592634454E-2</v>
      </c>
      <c r="S7" s="55">
        <f t="shared" ref="S7:S70" si="14">I7/D7</f>
        <v>0.11758180761672962</v>
      </c>
      <c r="T7" s="55">
        <f t="shared" ref="T7:T70" si="15">J7/E7</f>
        <v>0.27770136476637819</v>
      </c>
    </row>
    <row r="8" spans="1:21" x14ac:dyDescent="0.2">
      <c r="A8" s="29" t="s">
        <v>27</v>
      </c>
      <c r="B8" s="45">
        <f>AVERAGE(normalized!$B7:$D7)</f>
        <v>10439012.078654232</v>
      </c>
      <c r="C8" s="45">
        <f>AVERAGE(normalized!$E7:$G7)</f>
        <v>11164172.462416409</v>
      </c>
      <c r="D8" s="45">
        <f>AVERAGE(normalized!$H7:$J7)</f>
        <v>4094.911111111111</v>
      </c>
      <c r="E8" s="45">
        <f>AVERAGE(normalized!$K7:$M7)</f>
        <v>3793.933222222222</v>
      </c>
      <c r="G8" s="45">
        <f>STDEV(normalized!$B7:$D7)</f>
        <v>1904925.906994154</v>
      </c>
      <c r="H8" s="45">
        <f>STDEV(normalized!$E7:$G7)</f>
        <v>1748612.0657470026</v>
      </c>
      <c r="I8" s="45">
        <f>STDEV(normalized!$H7:$J7)</f>
        <v>689.87779505047286</v>
      </c>
      <c r="J8" s="45">
        <f>STDEV(normalized!$K7:$M7)</f>
        <v>938.41393998007698</v>
      </c>
      <c r="L8" s="45">
        <f t="shared" si="8"/>
        <v>1099809.4851893669</v>
      </c>
      <c r="M8" s="45">
        <f t="shared" si="9"/>
        <v>1009561.6468672596</v>
      </c>
      <c r="N8" s="45">
        <f t="shared" si="10"/>
        <v>398.30113068033597</v>
      </c>
      <c r="O8" s="45">
        <f t="shared" si="11"/>
        <v>541.79354085879481</v>
      </c>
      <c r="Q8" s="55">
        <f t="shared" si="12"/>
        <v>0.18248143527770797</v>
      </c>
      <c r="R8" s="55">
        <f t="shared" si="13"/>
        <v>0.15662710976864716</v>
      </c>
      <c r="S8" s="55">
        <f t="shared" si="14"/>
        <v>0.16847198298848587</v>
      </c>
      <c r="T8" s="55">
        <f t="shared" si="15"/>
        <v>0.24734592967622646</v>
      </c>
    </row>
    <row r="9" spans="1:21" x14ac:dyDescent="0.2">
      <c r="A9" s="29" t="s">
        <v>28</v>
      </c>
      <c r="B9" s="45">
        <f>AVERAGE(normalized!$B8:$D8)</f>
        <v>12054054.685409909</v>
      </c>
      <c r="C9" s="45">
        <f>AVERAGE(normalized!$E8:$G8)</f>
        <v>14277088.075323233</v>
      </c>
      <c r="D9" s="45">
        <f>AVERAGE(normalized!$H8:$J8)</f>
        <v>42809.844444444439</v>
      </c>
      <c r="E9" s="45">
        <f>AVERAGE(normalized!$K8:$M8)</f>
        <v>46892.388888888883</v>
      </c>
      <c r="G9" s="45">
        <f>STDEV(normalized!$B8:$D8)</f>
        <v>2393967.9748848001</v>
      </c>
      <c r="H9" s="45">
        <f>STDEV(normalized!$E8:$G8)</f>
        <v>5516902.3816123372</v>
      </c>
      <c r="I9" s="45">
        <f>STDEV(normalized!$H8:$J8)</f>
        <v>8868.8960458781312</v>
      </c>
      <c r="J9" s="45">
        <f>STDEV(normalized!$K8:$M8)</f>
        <v>6288.9793739466622</v>
      </c>
      <c r="L9" s="45">
        <f t="shared" si="8"/>
        <v>1382158.0547310826</v>
      </c>
      <c r="M9" s="45">
        <f t="shared" si="9"/>
        <v>3185185.0751167703</v>
      </c>
      <c r="N9" s="45">
        <f t="shared" si="10"/>
        <v>5120.4595195025468</v>
      </c>
      <c r="O9" s="45">
        <f t="shared" si="11"/>
        <v>3630.9439344761099</v>
      </c>
      <c r="Q9" s="55">
        <f t="shared" si="12"/>
        <v>0.19860271397162582</v>
      </c>
      <c r="R9" s="55">
        <f t="shared" si="13"/>
        <v>0.38641649841383602</v>
      </c>
      <c r="S9" s="55">
        <f t="shared" si="14"/>
        <v>0.20716954618668496</v>
      </c>
      <c r="T9" s="55">
        <f t="shared" si="15"/>
        <v>0.13411514156057064</v>
      </c>
    </row>
    <row r="10" spans="1:21" x14ac:dyDescent="0.2">
      <c r="A10" s="29" t="s">
        <v>29</v>
      </c>
      <c r="B10" s="45">
        <f>AVERAGE(normalized!$B9:$D9)</f>
        <v>108251778.60541761</v>
      </c>
      <c r="C10" s="45">
        <f>AVERAGE(normalized!$E9:$G9)</f>
        <v>135094320.22299021</v>
      </c>
      <c r="D10" s="45">
        <f>AVERAGE(normalized!$H9:$J9)</f>
        <v>8334.9722222222208</v>
      </c>
      <c r="E10" s="45">
        <f>AVERAGE(normalized!$K9:$M9)</f>
        <v>25247.99666666667</v>
      </c>
      <c r="G10" s="45">
        <f>STDEV(normalized!$B9:$D9)</f>
        <v>29655896.43089829</v>
      </c>
      <c r="H10" s="45">
        <f>STDEV(normalized!$E9:$G9)</f>
        <v>10224586.873537004</v>
      </c>
      <c r="I10" s="45">
        <f>STDEV(normalized!$H9:$J9)</f>
        <v>1551.8286044403519</v>
      </c>
      <c r="J10" s="45">
        <f>STDEV(normalized!$K9:$M9)</f>
        <v>8674.4458257657261</v>
      </c>
      <c r="L10" s="45">
        <f t="shared" si="8"/>
        <v>17121839.787438791</v>
      </c>
      <c r="M10" s="45">
        <f t="shared" si="9"/>
        <v>5903167.9837893033</v>
      </c>
      <c r="N10" s="45">
        <f t="shared" si="10"/>
        <v>895.94866250979851</v>
      </c>
      <c r="O10" s="45">
        <f t="shared" si="11"/>
        <v>5008.1936325766674</v>
      </c>
      <c r="Q10" s="55">
        <f t="shared" si="12"/>
        <v>0.27395297160885745</v>
      </c>
      <c r="R10" s="55">
        <f t="shared" si="13"/>
        <v>7.5684801971393267E-2</v>
      </c>
      <c r="S10" s="55">
        <f t="shared" si="14"/>
        <v>0.18618281657891508</v>
      </c>
      <c r="T10" s="55">
        <f t="shared" si="15"/>
        <v>0.34356966773597714</v>
      </c>
    </row>
    <row r="11" spans="1:21" x14ac:dyDescent="0.2">
      <c r="A11" s="29" t="s">
        <v>30</v>
      </c>
      <c r="B11" s="45">
        <f>AVERAGE(normalized!$B10:$D10)</f>
        <v>109016850.65567569</v>
      </c>
      <c r="C11" s="45">
        <f>AVERAGE(normalized!$E10:$G10)</f>
        <v>110916597.0241942</v>
      </c>
      <c r="D11" s="45">
        <f>AVERAGE(normalized!$H10:$J10)</f>
        <v>3751.7395555555559</v>
      </c>
      <c r="E11" s="45">
        <f>AVERAGE(normalized!$K10:$M10)</f>
        <v>2259.329777777778</v>
      </c>
      <c r="G11" s="45">
        <f>STDEV(normalized!$B10:$D10)</f>
        <v>10481873.566036986</v>
      </c>
      <c r="H11" s="45">
        <f>STDEV(normalized!$E10:$G10)</f>
        <v>12799805.426157517</v>
      </c>
      <c r="I11" s="45">
        <f>STDEV(normalized!$H10:$J10)</f>
        <v>2411.0327829156377</v>
      </c>
      <c r="J11" s="45">
        <f>STDEV(normalized!$K10:$M10)</f>
        <v>1764.7268729661926</v>
      </c>
      <c r="L11" s="45">
        <f t="shared" si="8"/>
        <v>6051712.5249630772</v>
      </c>
      <c r="M11" s="45">
        <f t="shared" si="9"/>
        <v>7389971.1083668759</v>
      </c>
      <c r="N11" s="45">
        <f t="shared" si="10"/>
        <v>1392.0104262413561</v>
      </c>
      <c r="O11" s="45">
        <f t="shared" si="11"/>
        <v>1018.8655351531978</v>
      </c>
      <c r="Q11" s="55">
        <f t="shared" si="12"/>
        <v>9.614911367366008E-2</v>
      </c>
      <c r="R11" s="55">
        <f t="shared" si="13"/>
        <v>0.11540027164163268</v>
      </c>
      <c r="S11" s="55">
        <f t="shared" si="14"/>
        <v>0.64264396480970898</v>
      </c>
      <c r="T11" s="55">
        <f t="shared" si="15"/>
        <v>0.78108423583118314</v>
      </c>
    </row>
    <row r="12" spans="1:21" x14ac:dyDescent="0.2">
      <c r="A12" s="29" t="s">
        <v>31</v>
      </c>
      <c r="B12" s="45">
        <f>AVERAGE(normalized!$B11:$D11)</f>
        <v>3679768.4507237468</v>
      </c>
      <c r="C12" s="45">
        <f>AVERAGE(normalized!$E11:$G11)</f>
        <v>3661352.0832138895</v>
      </c>
      <c r="D12" s="45">
        <f>AVERAGE(normalized!$H11:$J11)</f>
        <v>14312.732222222223</v>
      </c>
      <c r="E12" s="45">
        <f>AVERAGE(normalized!$K11:$M11)</f>
        <v>15518.403333333334</v>
      </c>
      <c r="G12" s="45">
        <f>STDEV(normalized!$B11:$D11)</f>
        <v>145140.71181021945</v>
      </c>
      <c r="H12" s="45">
        <f>STDEV(normalized!$E11:$G11)</f>
        <v>151163.14518341547</v>
      </c>
      <c r="I12" s="45">
        <f>STDEV(normalized!$H11:$J11)</f>
        <v>2567.1231068700035</v>
      </c>
      <c r="J12" s="45">
        <f>STDEV(normalized!$K11:$M11)</f>
        <v>1713.8819829588949</v>
      </c>
      <c r="L12" s="45">
        <f t="shared" si="8"/>
        <v>83797.029034004096</v>
      </c>
      <c r="M12" s="45">
        <f t="shared" si="9"/>
        <v>87274.082563195407</v>
      </c>
      <c r="N12" s="45">
        <f t="shared" si="10"/>
        <v>1482.129216794305</v>
      </c>
      <c r="O12" s="45">
        <f t="shared" si="11"/>
        <v>989.51022422056769</v>
      </c>
      <c r="Q12" s="55">
        <f t="shared" si="12"/>
        <v>3.9442892604199808E-2</v>
      </c>
      <c r="R12" s="55">
        <f t="shared" si="13"/>
        <v>4.1286153789046785E-2</v>
      </c>
      <c r="S12" s="55">
        <f t="shared" si="14"/>
        <v>0.1793594030135098</v>
      </c>
      <c r="T12" s="55">
        <f t="shared" si="15"/>
        <v>0.11044190218187577</v>
      </c>
    </row>
    <row r="13" spans="1:21" x14ac:dyDescent="0.2">
      <c r="A13" s="29" t="s">
        <v>32</v>
      </c>
      <c r="B13" s="45">
        <f>AVERAGE(normalized!$B12:$D12)</f>
        <v>202196299.33563843</v>
      </c>
      <c r="C13" s="45">
        <f>AVERAGE(normalized!$E12:$G12)</f>
        <v>147492464.54378065</v>
      </c>
      <c r="D13" s="45">
        <f>AVERAGE(normalized!$H12:$J12)</f>
        <v>2148.9746666666665</v>
      </c>
      <c r="E13" s="45">
        <f>AVERAGE(normalized!$K12:$M12)</f>
        <v>2274.1661111111111</v>
      </c>
      <c r="G13" s="45">
        <f>STDEV(normalized!$B12:$D12)</f>
        <v>9080071.2460929845</v>
      </c>
      <c r="H13" s="45">
        <f>STDEV(normalized!$E12:$G12)</f>
        <v>56152575.222061828</v>
      </c>
      <c r="I13" s="45">
        <f>STDEV(normalized!$H12:$J12)</f>
        <v>635.00072814035241</v>
      </c>
      <c r="J13" s="45">
        <f>STDEV(normalized!$K12:$M12)</f>
        <v>514.73730821894333</v>
      </c>
      <c r="L13" s="45">
        <f t="shared" si="8"/>
        <v>5242381.5781927658</v>
      </c>
      <c r="M13" s="45">
        <f t="shared" si="9"/>
        <v>32419704.420148108</v>
      </c>
      <c r="N13" s="45">
        <f t="shared" si="10"/>
        <v>366.61784132744083</v>
      </c>
      <c r="O13" s="45">
        <f t="shared" si="11"/>
        <v>297.18372346215034</v>
      </c>
      <c r="Q13" s="55">
        <f t="shared" si="12"/>
        <v>4.4907207876343967E-2</v>
      </c>
      <c r="R13" s="55">
        <f t="shared" si="13"/>
        <v>0.38071487513447766</v>
      </c>
      <c r="S13" s="55">
        <f t="shared" si="14"/>
        <v>0.2954900948764182</v>
      </c>
      <c r="T13" s="55">
        <f t="shared" si="15"/>
        <v>0.22634112156717223</v>
      </c>
    </row>
    <row r="14" spans="1:21" x14ac:dyDescent="0.2">
      <c r="A14" s="29" t="s">
        <v>33</v>
      </c>
      <c r="B14" s="45">
        <f>AVERAGE(normalized!$B13:$D13)</f>
        <v>2046430.8947368655</v>
      </c>
      <c r="C14" s="45">
        <f>AVERAGE(normalized!$E13:$G13)</f>
        <v>4233469.7249271413</v>
      </c>
      <c r="D14" s="45">
        <f>AVERAGE(normalized!$H13:$J13)</f>
        <v>1552.4395555555554</v>
      </c>
      <c r="E14" s="45">
        <f>AVERAGE(normalized!$K13:$M13)</f>
        <v>1170.8406666666667</v>
      </c>
      <c r="G14" s="45">
        <f>STDEV(normalized!$B13:$D13)</f>
        <v>1292916.2485341739</v>
      </c>
      <c r="H14" s="45">
        <f>STDEV(normalized!$E13:$G13)</f>
        <v>1074257.5107197915</v>
      </c>
      <c r="I14" s="45">
        <f>STDEV(normalized!$H13:$J13)</f>
        <v>413.71474724263624</v>
      </c>
      <c r="J14" s="45">
        <f>STDEV(normalized!$K13:$M13)</f>
        <v>233.31115111155802</v>
      </c>
      <c r="L14" s="45">
        <f t="shared" si="8"/>
        <v>746465.54413084651</v>
      </c>
      <c r="M14" s="45">
        <f t="shared" si="9"/>
        <v>620222.86299304897</v>
      </c>
      <c r="N14" s="45">
        <f t="shared" si="10"/>
        <v>238.85832068825403</v>
      </c>
      <c r="O14" s="45">
        <f t="shared" si="11"/>
        <v>134.70225589919949</v>
      </c>
      <c r="Q14" s="55">
        <f t="shared" si="12"/>
        <v>0.63179081778885082</v>
      </c>
      <c r="R14" s="55">
        <f t="shared" si="13"/>
        <v>0.253753441153587</v>
      </c>
      <c r="S14" s="55">
        <f t="shared" si="14"/>
        <v>0.26649330452971126</v>
      </c>
      <c r="T14" s="55">
        <f t="shared" si="15"/>
        <v>0.19926806247325257</v>
      </c>
    </row>
    <row r="15" spans="1:21" x14ac:dyDescent="0.2">
      <c r="A15" s="29" t="s">
        <v>34</v>
      </c>
      <c r="B15" s="45">
        <f>AVERAGE(normalized!$B14:$D14)</f>
        <v>2770748.4320588694</v>
      </c>
      <c r="C15" s="45">
        <f>AVERAGE(normalized!$E14:$G14)</f>
        <v>3917963.6551472959</v>
      </c>
      <c r="D15" s="68">
        <v>100</v>
      </c>
      <c r="E15" s="68">
        <v>100</v>
      </c>
      <c r="G15" s="45">
        <f>STDEV(normalized!$B14:$D14)</f>
        <v>709174.22023097053</v>
      </c>
      <c r="H15" s="45">
        <f>STDEV(normalized!$E14:$G14)</f>
        <v>497071.27493033349</v>
      </c>
      <c r="I15" s="45">
        <f>STDEV(normalized!$H14:$J14)</f>
        <v>0</v>
      </c>
      <c r="J15" s="45">
        <f>STDEV(normalized!$K14:$M14)</f>
        <v>0</v>
      </c>
      <c r="L15" s="45">
        <f t="shared" si="8"/>
        <v>409441.92695269379</v>
      </c>
      <c r="M15" s="45">
        <f t="shared" si="9"/>
        <v>286984.23438745853</v>
      </c>
      <c r="N15" s="45">
        <f t="shared" si="10"/>
        <v>0</v>
      </c>
      <c r="O15" s="45">
        <f t="shared" si="11"/>
        <v>0</v>
      </c>
      <c r="Q15" s="55">
        <f t="shared" si="12"/>
        <v>0.25595041831495402</v>
      </c>
      <c r="R15" s="55">
        <f t="shared" si="13"/>
        <v>0.12686980244885557</v>
      </c>
      <c r="S15" s="55">
        <f t="shared" si="14"/>
        <v>0</v>
      </c>
      <c r="T15" s="55">
        <f t="shared" si="15"/>
        <v>0</v>
      </c>
    </row>
    <row r="16" spans="1:21" x14ac:dyDescent="0.2">
      <c r="A16" s="29" t="s">
        <v>35</v>
      </c>
      <c r="B16" s="45">
        <f>AVERAGE(normalized!$B15:$D15)</f>
        <v>167033031.14454839</v>
      </c>
      <c r="C16" s="45">
        <f>AVERAGE(normalized!$E15:$G15)</f>
        <v>193015235.8003161</v>
      </c>
      <c r="D16" s="45">
        <f>AVERAGE(normalized!$H15:$J15)</f>
        <v>426239.11111111118</v>
      </c>
      <c r="E16" s="45">
        <f>AVERAGE(normalized!$K15:$M15)</f>
        <v>636831.88888888899</v>
      </c>
      <c r="G16" s="45">
        <f>STDEV(normalized!$B15:$D15)</f>
        <v>29553366.978751507</v>
      </c>
      <c r="H16" s="45">
        <f>STDEV(normalized!$E15:$G15)</f>
        <v>7391629.5727109378</v>
      </c>
      <c r="I16" s="45">
        <f>STDEV(normalized!$H15:$J15)</f>
        <v>45364.444398588108</v>
      </c>
      <c r="J16" s="45">
        <f>STDEV(normalized!$K15:$M15)</f>
        <v>116243.82718776578</v>
      </c>
      <c r="L16" s="45">
        <f t="shared" si="8"/>
        <v>17062644.380641982</v>
      </c>
      <c r="M16" s="45">
        <f t="shared" si="9"/>
        <v>4267559.3235546583</v>
      </c>
      <c r="N16" s="45">
        <f t="shared" si="10"/>
        <v>26191.174185162658</v>
      </c>
      <c r="O16" s="45">
        <f t="shared" si="11"/>
        <v>67113.404918488915</v>
      </c>
      <c r="Q16" s="55">
        <f t="shared" si="12"/>
        <v>0.17693127386987534</v>
      </c>
      <c r="R16" s="55">
        <f t="shared" si="13"/>
        <v>3.8295575694127837E-2</v>
      </c>
      <c r="S16" s="55">
        <f t="shared" si="14"/>
        <v>0.10642956785531253</v>
      </c>
      <c r="T16" s="55">
        <f t="shared" si="15"/>
        <v>0.18253455773168323</v>
      </c>
    </row>
    <row r="17" spans="1:20" x14ac:dyDescent="0.2">
      <c r="A17" s="29" t="s">
        <v>36</v>
      </c>
      <c r="B17" s="45">
        <f>AVERAGE(normalized!$B16:$D16)</f>
        <v>6409198.839730449</v>
      </c>
      <c r="C17" s="45">
        <f>AVERAGE(normalized!$E16:$G16)</f>
        <v>9139326.7375096027</v>
      </c>
      <c r="D17" s="68">
        <v>100</v>
      </c>
      <c r="E17" s="68">
        <v>100</v>
      </c>
      <c r="G17" s="45">
        <f>STDEV(normalized!$B16:$D16)</f>
        <v>1828834.0826996448</v>
      </c>
      <c r="H17" s="45">
        <f>STDEV(normalized!$E16:$G16)</f>
        <v>636731.72657213768</v>
      </c>
      <c r="I17" s="45">
        <f>STDEV(normalized!$H16:$J16)</f>
        <v>0</v>
      </c>
      <c r="J17" s="45">
        <f>STDEV(normalized!$K16:$M16)</f>
        <v>0</v>
      </c>
      <c r="L17" s="45">
        <f t="shared" si="8"/>
        <v>1055877.8499498023</v>
      </c>
      <c r="M17" s="45">
        <f t="shared" si="9"/>
        <v>367617.23373799887</v>
      </c>
      <c r="N17" s="45">
        <f t="shared" si="10"/>
        <v>0</v>
      </c>
      <c r="O17" s="45">
        <f t="shared" si="11"/>
        <v>0</v>
      </c>
      <c r="Q17" s="55">
        <f t="shared" si="12"/>
        <v>0.28534519343708797</v>
      </c>
      <c r="R17" s="55">
        <f t="shared" si="13"/>
        <v>6.9669434615885317E-2</v>
      </c>
      <c r="S17" s="55">
        <f t="shared" si="14"/>
        <v>0</v>
      </c>
      <c r="T17" s="55">
        <f t="shared" si="15"/>
        <v>0</v>
      </c>
    </row>
    <row r="18" spans="1:20" x14ac:dyDescent="0.2">
      <c r="A18" s="29" t="s">
        <v>37</v>
      </c>
      <c r="B18" s="45">
        <f>AVERAGE(normalized!$B17:$D17)</f>
        <v>409630265.75044042</v>
      </c>
      <c r="C18" s="45">
        <f>AVERAGE(normalized!$E17:$G17)</f>
        <v>463905665.09388953</v>
      </c>
      <c r="D18" s="45">
        <f>AVERAGE(normalized!$H17:$J17)</f>
        <v>1465748.7777777778</v>
      </c>
      <c r="E18" s="45">
        <f>AVERAGE(normalized!$K17:$M17)</f>
        <v>1444274.777777778</v>
      </c>
      <c r="G18" s="45">
        <f>STDEV(normalized!$B17:$D17)</f>
        <v>102999248.1019602</v>
      </c>
      <c r="H18" s="45">
        <f>STDEV(normalized!$E17:$G17)</f>
        <v>105050793.3293778</v>
      </c>
      <c r="I18" s="45">
        <f>STDEV(normalized!$H17:$J17)</f>
        <v>144223.77536019561</v>
      </c>
      <c r="J18" s="45">
        <f>STDEV(normalized!$K17:$M17)</f>
        <v>206755.60213458937</v>
      </c>
      <c r="L18" s="45">
        <f t="shared" si="8"/>
        <v>59466643.617995776</v>
      </c>
      <c r="M18" s="45">
        <f t="shared" si="9"/>
        <v>60651103.807300016</v>
      </c>
      <c r="N18" s="45">
        <f t="shared" si="10"/>
        <v>83267.635527753053</v>
      </c>
      <c r="O18" s="45">
        <f t="shared" si="11"/>
        <v>119370.40254886834</v>
      </c>
      <c r="Q18" s="55">
        <f t="shared" si="12"/>
        <v>0.2514444285830934</v>
      </c>
      <c r="R18" s="55">
        <f t="shared" si="13"/>
        <v>0.22644861064181365</v>
      </c>
      <c r="S18" s="55">
        <f t="shared" si="14"/>
        <v>9.8395971770041876E-2</v>
      </c>
      <c r="T18" s="55">
        <f t="shared" si="15"/>
        <v>0.14315530902832233</v>
      </c>
    </row>
    <row r="19" spans="1:20" x14ac:dyDescent="0.2">
      <c r="A19" s="29" t="s">
        <v>38</v>
      </c>
      <c r="B19" s="45">
        <f>AVERAGE(normalized!$B18:$D18)</f>
        <v>28004507.390348922</v>
      </c>
      <c r="C19" s="45">
        <f>AVERAGE(normalized!$E18:$G18)</f>
        <v>35849745.73481109</v>
      </c>
      <c r="D19" s="45">
        <f>AVERAGE(normalized!$H18:$J18)</f>
        <v>2168.7351111111111</v>
      </c>
      <c r="E19" s="45">
        <f>AVERAGE(normalized!$K18:$M18)</f>
        <v>1430.0351111111111</v>
      </c>
      <c r="G19" s="45">
        <f>STDEV(normalized!$B18:$D18)</f>
        <v>1690153.7905930486</v>
      </c>
      <c r="H19" s="45">
        <f>STDEV(normalized!$E18:$G18)</f>
        <v>3638753.8676669677</v>
      </c>
      <c r="I19" s="45">
        <f>STDEV(normalized!$H18:$J18)</f>
        <v>1145.8843957619877</v>
      </c>
      <c r="J19" s="45">
        <f>STDEV(normalized!$K18:$M18)</f>
        <v>162.32773461677718</v>
      </c>
      <c r="L19" s="45">
        <f t="shared" si="8"/>
        <v>975810.74597076303</v>
      </c>
      <c r="M19" s="45">
        <f t="shared" si="9"/>
        <v>2100835.5250123157</v>
      </c>
      <c r="N19" s="45">
        <f t="shared" si="10"/>
        <v>661.57666435337524</v>
      </c>
      <c r="O19" s="45">
        <f t="shared" si="11"/>
        <v>93.719961277938438</v>
      </c>
      <c r="Q19" s="55">
        <f t="shared" si="12"/>
        <v>6.0352919872303103E-2</v>
      </c>
      <c r="R19" s="55">
        <f t="shared" si="13"/>
        <v>0.10150013042166817</v>
      </c>
      <c r="S19" s="55">
        <f t="shared" si="14"/>
        <v>0.5283653083731904</v>
      </c>
      <c r="T19" s="55">
        <f t="shared" si="15"/>
        <v>0.11351311122050109</v>
      </c>
    </row>
    <row r="20" spans="1:20" x14ac:dyDescent="0.2">
      <c r="A20" s="29" t="s">
        <v>39</v>
      </c>
      <c r="B20" s="45">
        <f>AVERAGE(normalized!$B19:$D19)</f>
        <v>596650.24741036317</v>
      </c>
      <c r="C20" s="45">
        <f>AVERAGE(normalized!$E19:$G19)</f>
        <v>572601.67186565627</v>
      </c>
      <c r="D20" s="45">
        <f>AVERAGE(normalized!$H19:$J19)</f>
        <v>37.370303333333332</v>
      </c>
      <c r="E20" s="45">
        <f>AVERAGE(normalized!$K19:$M19)</f>
        <v>12.678366666666667</v>
      </c>
      <c r="G20" s="45">
        <f>STDEV(normalized!$B19:$D19)</f>
        <v>270547.90850637213</v>
      </c>
      <c r="H20" s="45">
        <f>STDEV(normalized!$E19:$G19)</f>
        <v>253287.74703192341</v>
      </c>
      <c r="I20" s="45">
        <f>STDEV(normalized!$H19:$J19)</f>
        <v>47.353894099712754</v>
      </c>
      <c r="J20" s="45">
        <f>STDEV(normalized!$K19:$M19)</f>
        <v>21.959575223654333</v>
      </c>
      <c r="L20" s="45">
        <f t="shared" si="8"/>
        <v>156200.9078048442</v>
      </c>
      <c r="M20" s="45">
        <f t="shared" si="9"/>
        <v>146235.74893131483</v>
      </c>
      <c r="N20" s="45">
        <f t="shared" si="10"/>
        <v>27.339783505646192</v>
      </c>
      <c r="O20" s="45">
        <f t="shared" si="11"/>
        <v>12.678366666666667</v>
      </c>
      <c r="Q20" s="55">
        <f t="shared" si="12"/>
        <v>0.45344472692440724</v>
      </c>
      <c r="R20" s="55">
        <f t="shared" si="13"/>
        <v>0.44234545492446581</v>
      </c>
      <c r="S20" s="55">
        <f t="shared" si="14"/>
        <v>1.2671530567287186</v>
      </c>
      <c r="T20" s="55">
        <f t="shared" si="15"/>
        <v>1.7320508075688772</v>
      </c>
    </row>
    <row r="21" spans="1:20" x14ac:dyDescent="0.2">
      <c r="A21" s="29" t="s">
        <v>40</v>
      </c>
      <c r="B21" s="45">
        <f>AVERAGE(normalized!$B20:$D20)</f>
        <v>4729342.9341879925</v>
      </c>
      <c r="C21" s="45">
        <f>AVERAGE(normalized!$E20:$G20)</f>
        <v>5640974.1140316622</v>
      </c>
      <c r="D21" s="45">
        <f>AVERAGE(normalized!$H20:$J20)</f>
        <v>11.892772222222222</v>
      </c>
      <c r="E21" s="45">
        <f>AVERAGE(normalized!$K20:$M20)</f>
        <v>15.991902222222222</v>
      </c>
      <c r="G21" s="45">
        <f>STDEV(normalized!$B20:$D20)</f>
        <v>375987.20468996977</v>
      </c>
      <c r="H21" s="45">
        <f>STDEV(normalized!$E20:$G20)</f>
        <v>939588.33430640236</v>
      </c>
      <c r="I21" s="45">
        <f>STDEV(normalized!$H20:$J20)</f>
        <v>2.9597680227273266</v>
      </c>
      <c r="J21" s="45">
        <f>STDEV(normalized!$K20:$M20)</f>
        <v>4.550416571285087</v>
      </c>
      <c r="L21" s="45">
        <f t="shared" si="8"/>
        <v>217076.31383960898</v>
      </c>
      <c r="M21" s="45">
        <f t="shared" si="9"/>
        <v>542471.5777392335</v>
      </c>
      <c r="N21" s="45">
        <f t="shared" si="10"/>
        <v>1.7088228646604686</v>
      </c>
      <c r="O21" s="45">
        <f t="shared" si="11"/>
        <v>2.6271842323563792</v>
      </c>
      <c r="Q21" s="55">
        <f t="shared" si="12"/>
        <v>7.950093912031464E-2</v>
      </c>
      <c r="R21" s="55">
        <f t="shared" si="13"/>
        <v>0.16656490799509607</v>
      </c>
      <c r="S21" s="55">
        <f t="shared" si="14"/>
        <v>0.24887116035038967</v>
      </c>
      <c r="T21" s="55">
        <f t="shared" si="15"/>
        <v>0.28454504711527462</v>
      </c>
    </row>
    <row r="22" spans="1:20" x14ac:dyDescent="0.2">
      <c r="A22" s="29" t="s">
        <v>41</v>
      </c>
      <c r="B22" s="45">
        <f>AVERAGE(normalized!$B21:$D21)</f>
        <v>17433.925292639473</v>
      </c>
      <c r="C22" s="45">
        <f>AVERAGE(normalized!$E21:$G21)</f>
        <v>11525.186199268674</v>
      </c>
      <c r="D22" s="45">
        <f>AVERAGE(normalized!$H21:$J21)</f>
        <v>1371.6136666666664</v>
      </c>
      <c r="E22" s="45">
        <f>AVERAGE(normalized!$K21:$M21)</f>
        <v>1498.2724444444445</v>
      </c>
      <c r="G22" s="45">
        <f>STDEV(normalized!$B21:$D21)</f>
        <v>10179.827842264944</v>
      </c>
      <c r="H22" s="45">
        <f>STDEV(normalized!$E21:$G21)</f>
        <v>6160.9489466411778</v>
      </c>
      <c r="I22" s="45">
        <f>STDEV(normalized!$H21:$J21)</f>
        <v>169.95513131150733</v>
      </c>
      <c r="J22" s="45">
        <f>STDEV(normalized!$K21:$M21)</f>
        <v>268.81942714194992</v>
      </c>
      <c r="L22" s="45">
        <f t="shared" si="8"/>
        <v>5877.3263450357126</v>
      </c>
      <c r="M22" s="45">
        <f t="shared" si="9"/>
        <v>3557.0255328068256</v>
      </c>
      <c r="N22" s="45">
        <f t="shared" si="10"/>
        <v>98.123640812856962</v>
      </c>
      <c r="O22" s="45">
        <f t="shared" si="11"/>
        <v>155.20296862380579</v>
      </c>
      <c r="Q22" s="55">
        <f t="shared" si="12"/>
        <v>0.58390911234217702</v>
      </c>
      <c r="R22" s="55">
        <f t="shared" si="13"/>
        <v>0.53456394023656806</v>
      </c>
      <c r="S22" s="55">
        <f t="shared" si="14"/>
        <v>0.12390889318311986</v>
      </c>
      <c r="T22" s="55">
        <f t="shared" si="15"/>
        <v>0.17941958963386492</v>
      </c>
    </row>
    <row r="23" spans="1:20" x14ac:dyDescent="0.2">
      <c r="A23" s="29" t="s">
        <v>42</v>
      </c>
      <c r="B23" s="45">
        <f>AVERAGE(normalized!$B22:$D22)</f>
        <v>14681532.089133339</v>
      </c>
      <c r="C23" s="45">
        <f>AVERAGE(normalized!$E22:$G22)</f>
        <v>15461076.22192747</v>
      </c>
      <c r="D23" s="45">
        <f>AVERAGE(normalized!$H22:$J22)</f>
        <v>138862.45555555553</v>
      </c>
      <c r="E23" s="45">
        <f>AVERAGE(normalized!$K22:$M22)</f>
        <v>149017.35555555555</v>
      </c>
      <c r="G23" s="45">
        <f>STDEV(normalized!$B22:$D22)</f>
        <v>4197402.601465608</v>
      </c>
      <c r="H23" s="45">
        <f>STDEV(normalized!$E22:$G22)</f>
        <v>3471789.3458747701</v>
      </c>
      <c r="I23" s="45">
        <f>STDEV(normalized!$H22:$J22)</f>
        <v>18326.031946700714</v>
      </c>
      <c r="J23" s="45">
        <f>STDEV(normalized!$K22:$M22)</f>
        <v>19485.638813961206</v>
      </c>
      <c r="L23" s="45">
        <f t="shared" si="8"/>
        <v>2423371.5218534046</v>
      </c>
      <c r="M23" s="45">
        <f t="shared" si="9"/>
        <v>2004438.5134104735</v>
      </c>
      <c r="N23" s="45">
        <f t="shared" si="10"/>
        <v>10580.53947760534</v>
      </c>
      <c r="O23" s="45">
        <f t="shared" si="11"/>
        <v>11250.038814572323</v>
      </c>
      <c r="Q23" s="55">
        <f t="shared" si="12"/>
        <v>0.28589676989994467</v>
      </c>
      <c r="R23" s="55">
        <f t="shared" si="13"/>
        <v>0.22455030271120133</v>
      </c>
      <c r="S23" s="55">
        <f t="shared" si="14"/>
        <v>0.13197254703139619</v>
      </c>
      <c r="T23" s="55">
        <f t="shared" si="15"/>
        <v>0.13076086836540804</v>
      </c>
    </row>
    <row r="24" spans="1:20" x14ac:dyDescent="0.2">
      <c r="A24" s="29" t="s">
        <v>43</v>
      </c>
      <c r="B24" s="45">
        <f>AVERAGE(normalized!$B23:$D23)</f>
        <v>23661526.808967724</v>
      </c>
      <c r="C24" s="45">
        <f>AVERAGE(normalized!$E23:$G23)</f>
        <v>22082247.66424606</v>
      </c>
      <c r="D24" s="45">
        <f>AVERAGE(normalized!$H23:$J23)</f>
        <v>16440.241111111111</v>
      </c>
      <c r="E24" s="45">
        <f>AVERAGE(normalized!$K23:$M23)</f>
        <v>20684.03222222222</v>
      </c>
      <c r="G24" s="45">
        <f>STDEV(normalized!$B23:$D23)</f>
        <v>8971852.0043830965</v>
      </c>
      <c r="H24" s="45">
        <f>STDEV(normalized!$E23:$G23)</f>
        <v>4281040.157637408</v>
      </c>
      <c r="I24" s="45">
        <f>STDEV(normalized!$H23:$J23)</f>
        <v>3028.9440838357887</v>
      </c>
      <c r="J24" s="45">
        <f>STDEV(normalized!$K23:$M23)</f>
        <v>3683.9973484643865</v>
      </c>
      <c r="L24" s="45">
        <f t="shared" si="8"/>
        <v>5179901.169860065</v>
      </c>
      <c r="M24" s="45">
        <f t="shared" si="9"/>
        <v>2471659.6874235556</v>
      </c>
      <c r="N24" s="45">
        <f t="shared" si="10"/>
        <v>1748.7616821629172</v>
      </c>
      <c r="O24" s="45">
        <f t="shared" si="11"/>
        <v>2126.9568608297814</v>
      </c>
      <c r="Q24" s="55">
        <f t="shared" si="12"/>
        <v>0.37917468626676964</v>
      </c>
      <c r="R24" s="55">
        <f t="shared" si="13"/>
        <v>0.19386795324141534</v>
      </c>
      <c r="S24" s="55">
        <f t="shared" si="14"/>
        <v>0.18423963878417096</v>
      </c>
      <c r="T24" s="55">
        <f t="shared" si="15"/>
        <v>0.17810827738444659</v>
      </c>
    </row>
    <row r="25" spans="1:20" x14ac:dyDescent="0.2">
      <c r="A25" s="29" t="s">
        <v>44</v>
      </c>
      <c r="B25" s="45">
        <f>AVERAGE(normalized!$B24:$D24)</f>
        <v>195123673.23987842</v>
      </c>
      <c r="C25" s="45">
        <f>AVERAGE(normalized!$E24:$G24)</f>
        <v>242081745.56561467</v>
      </c>
      <c r="D25" s="45">
        <f>AVERAGE(normalized!$H24:$J24)</f>
        <v>7820.6944444444443</v>
      </c>
      <c r="E25" s="45">
        <f>AVERAGE(normalized!$K24:$M24)</f>
        <v>11522.253333333332</v>
      </c>
      <c r="G25" s="45">
        <f>STDEV(normalized!$B24:$D24)</f>
        <v>37386270.141848065</v>
      </c>
      <c r="H25" s="45">
        <f>STDEV(normalized!$E24:$G24)</f>
        <v>22524085.414604444</v>
      </c>
      <c r="I25" s="45">
        <f>STDEV(normalized!$H24:$J24)</f>
        <v>489.21797155520795</v>
      </c>
      <c r="J25" s="45">
        <f>STDEV(normalized!$K24:$M24)</f>
        <v>2919.118262923474</v>
      </c>
      <c r="L25" s="45">
        <f t="shared" si="8"/>
        <v>21584973.130392049</v>
      </c>
      <c r="M25" s="45">
        <f t="shared" si="9"/>
        <v>13004286.777372001</v>
      </c>
      <c r="N25" s="45">
        <f t="shared" si="10"/>
        <v>282.45012756980202</v>
      </c>
      <c r="O25" s="45">
        <f t="shared" si="11"/>
        <v>1685.3537148952205</v>
      </c>
      <c r="Q25" s="55">
        <f t="shared" si="12"/>
        <v>0.19160294351309518</v>
      </c>
      <c r="R25" s="55">
        <f t="shared" si="13"/>
        <v>9.3043303872325386E-2</v>
      </c>
      <c r="S25" s="55">
        <f t="shared" si="14"/>
        <v>6.2554287861576255E-2</v>
      </c>
      <c r="T25" s="55">
        <f t="shared" si="15"/>
        <v>0.25334612757372754</v>
      </c>
    </row>
    <row r="26" spans="1:20" x14ac:dyDescent="0.2">
      <c r="A26" s="29" t="s">
        <v>45</v>
      </c>
      <c r="B26" s="45">
        <f>AVERAGE(normalized!$B25:$D25)</f>
        <v>304607903.25667411</v>
      </c>
      <c r="C26" s="45">
        <f>AVERAGE(normalized!$E25:$G25)</f>
        <v>285362259.59728932</v>
      </c>
      <c r="D26" s="45">
        <f>AVERAGE(normalized!$H25:$J25)</f>
        <v>197094.64444444445</v>
      </c>
      <c r="E26" s="45">
        <f>AVERAGE(normalized!$K25:$M25)</f>
        <v>227668.61111111112</v>
      </c>
      <c r="G26" s="45">
        <f>STDEV(normalized!$B25:$D25)</f>
        <v>22176769.765803829</v>
      </c>
      <c r="H26" s="45">
        <f>STDEV(normalized!$E25:$G25)</f>
        <v>17722618.510575272</v>
      </c>
      <c r="I26" s="45">
        <f>STDEV(normalized!$H25:$J25)</f>
        <v>32828.253423610629</v>
      </c>
      <c r="J26" s="45">
        <f>STDEV(normalized!$K25:$M25)</f>
        <v>29606.837819822209</v>
      </c>
      <c r="L26" s="45">
        <f t="shared" si="8"/>
        <v>12803763.994043196</v>
      </c>
      <c r="M26" s="45">
        <f t="shared" si="9"/>
        <v>10232158.567825679</v>
      </c>
      <c r="N26" s="45">
        <f t="shared" si="10"/>
        <v>18953.40095114685</v>
      </c>
      <c r="O26" s="45">
        <f t="shared" si="11"/>
        <v>17093.515785127947</v>
      </c>
      <c r="Q26" s="55">
        <f t="shared" si="12"/>
        <v>7.2804315084093033E-2</v>
      </c>
      <c r="R26" s="55">
        <f t="shared" si="13"/>
        <v>6.21056846675727E-2</v>
      </c>
      <c r="S26" s="55">
        <f t="shared" si="14"/>
        <v>0.16656085971358806</v>
      </c>
      <c r="T26" s="55">
        <f t="shared" si="15"/>
        <v>0.13004356496633135</v>
      </c>
    </row>
    <row r="27" spans="1:20" x14ac:dyDescent="0.2">
      <c r="A27" s="29" t="s">
        <v>46</v>
      </c>
      <c r="B27" s="45">
        <f>AVERAGE(normalized!$B26:$D26)</f>
        <v>1797822967.4730475</v>
      </c>
      <c r="C27" s="45">
        <f>AVERAGE(normalized!$E26:$G26)</f>
        <v>2019418327.9011939</v>
      </c>
      <c r="D27" s="45">
        <f>AVERAGE(normalized!$H26:$J26)</f>
        <v>46337.222222222219</v>
      </c>
      <c r="E27" s="45">
        <f>AVERAGE(normalized!$K26:$M26)</f>
        <v>44550.833333333336</v>
      </c>
      <c r="G27" s="45">
        <f>STDEV(normalized!$B26:$D26)</f>
        <v>168921604.33338952</v>
      </c>
      <c r="H27" s="45">
        <f>STDEV(normalized!$E26:$G26)</f>
        <v>89537067.531606063</v>
      </c>
      <c r="I27" s="45">
        <f>STDEV(normalized!$H26:$J26)</f>
        <v>8886.4553897323676</v>
      </c>
      <c r="J27" s="45">
        <f>STDEV(normalized!$K26:$M26)</f>
        <v>7531.5101532015478</v>
      </c>
      <c r="L27" s="45">
        <f t="shared" si="8"/>
        <v>97526933.733825892</v>
      </c>
      <c r="M27" s="45">
        <f t="shared" si="9"/>
        <v>51694250.041822463</v>
      </c>
      <c r="N27" s="45">
        <f t="shared" si="10"/>
        <v>5130.5974114035835</v>
      </c>
      <c r="O27" s="45">
        <f t="shared" si="11"/>
        <v>4348.3194143553137</v>
      </c>
      <c r="Q27" s="55">
        <f t="shared" si="12"/>
        <v>9.3958975599705119E-2</v>
      </c>
      <c r="R27" s="55">
        <f t="shared" si="13"/>
        <v>4.4338048384785646E-2</v>
      </c>
      <c r="S27" s="55">
        <f t="shared" si="14"/>
        <v>0.19177790475041978</v>
      </c>
      <c r="T27" s="55">
        <f t="shared" si="15"/>
        <v>0.16905430470514687</v>
      </c>
    </row>
    <row r="28" spans="1:20" x14ac:dyDescent="0.2">
      <c r="A28" s="29" t="s">
        <v>47</v>
      </c>
      <c r="B28" s="45">
        <f>AVERAGE(normalized!$B27:$D27)</f>
        <v>132796324.6001118</v>
      </c>
      <c r="C28" s="45">
        <f>AVERAGE(normalized!$E27:$G27)</f>
        <v>212285371.66263676</v>
      </c>
      <c r="D28" s="45">
        <f>AVERAGE(normalized!$H27:$J27)</f>
        <v>231908.7111111111</v>
      </c>
      <c r="E28" s="45">
        <f>AVERAGE(normalized!$K27:$M27)</f>
        <v>248112.75555555554</v>
      </c>
      <c r="G28" s="45">
        <f>STDEV(normalized!$B27:$D27)</f>
        <v>78309292.372135043</v>
      </c>
      <c r="H28" s="45">
        <f>STDEV(normalized!$E27:$G27)</f>
        <v>65061135.625846371</v>
      </c>
      <c r="I28" s="45">
        <f>STDEV(normalized!$H27:$J27)</f>
        <v>35127.21206550311</v>
      </c>
      <c r="J28" s="45">
        <f>STDEV(normalized!$K27:$M27)</f>
        <v>62360.300019825292</v>
      </c>
      <c r="L28" s="45">
        <f t="shared" si="8"/>
        <v>45211891.031101279</v>
      </c>
      <c r="M28" s="45">
        <f t="shared" si="9"/>
        <v>37563064.167365156</v>
      </c>
      <c r="N28" s="45">
        <f t="shared" si="10"/>
        <v>20280.705341899291</v>
      </c>
      <c r="O28" s="45">
        <f t="shared" si="11"/>
        <v>36003.73600319196</v>
      </c>
      <c r="Q28" s="55">
        <f t="shared" si="12"/>
        <v>0.58969472692822644</v>
      </c>
      <c r="R28" s="55">
        <f t="shared" si="13"/>
        <v>0.30647959921252288</v>
      </c>
      <c r="S28" s="55">
        <f t="shared" si="14"/>
        <v>0.15146999824716853</v>
      </c>
      <c r="T28" s="55">
        <f t="shared" si="15"/>
        <v>0.25133854920192544</v>
      </c>
    </row>
    <row r="29" spans="1:20" x14ac:dyDescent="0.2">
      <c r="A29" s="29" t="s">
        <v>48</v>
      </c>
      <c r="B29" s="45">
        <f>AVERAGE(normalized!$B28:$D28)</f>
        <v>6026158.0230231909</v>
      </c>
      <c r="C29" s="45">
        <f>AVERAGE(normalized!$E28:$G28)</f>
        <v>10044786.078820912</v>
      </c>
      <c r="D29" s="45">
        <f>AVERAGE(normalized!$H28:$J28)</f>
        <v>6578.9422222222229</v>
      </c>
      <c r="E29" s="45">
        <f>AVERAGE(normalized!$K28:$M28)</f>
        <v>7951.2766666666676</v>
      </c>
      <c r="G29" s="45">
        <f>STDEV(normalized!$B28:$D28)</f>
        <v>1703710.3059141843</v>
      </c>
      <c r="H29" s="45">
        <f>STDEV(normalized!$E28:$G28)</f>
        <v>4089102.3779904502</v>
      </c>
      <c r="I29" s="45">
        <f>STDEV(normalized!$H28:$J28)</f>
        <v>622.42562006621722</v>
      </c>
      <c r="J29" s="45">
        <f>STDEV(normalized!$K28:$M28)</f>
        <v>537.41808344259459</v>
      </c>
      <c r="L29" s="45">
        <f t="shared" si="8"/>
        <v>983637.603740694</v>
      </c>
      <c r="M29" s="45">
        <f t="shared" si="9"/>
        <v>2360844.3586767255</v>
      </c>
      <c r="N29" s="45">
        <f t="shared" si="10"/>
        <v>359.35759929575028</v>
      </c>
      <c r="O29" s="45">
        <f t="shared" si="11"/>
        <v>310.27847514295479</v>
      </c>
      <c r="Q29" s="55">
        <f t="shared" si="12"/>
        <v>0.28271915529016783</v>
      </c>
      <c r="R29" s="55">
        <f t="shared" si="13"/>
        <v>0.40708705450802807</v>
      </c>
      <c r="S29" s="55">
        <f t="shared" si="14"/>
        <v>9.4608768255145956E-2</v>
      </c>
      <c r="T29" s="55">
        <f t="shared" si="15"/>
        <v>6.7588905023964016E-2</v>
      </c>
    </row>
    <row r="30" spans="1:20" x14ac:dyDescent="0.2">
      <c r="A30" s="29" t="s">
        <v>49</v>
      </c>
      <c r="B30" s="45">
        <f>AVERAGE(normalized!$B29:$D29)</f>
        <v>4772300237.3718252</v>
      </c>
      <c r="C30" s="45">
        <f>AVERAGE(normalized!$E29:$G29)</f>
        <v>6104375729.4600229</v>
      </c>
      <c r="D30" s="45">
        <f>AVERAGE(normalized!$H29:$J29)</f>
        <v>2450213.3333333335</v>
      </c>
      <c r="E30" s="45">
        <f>AVERAGE(normalized!$K29:$M29)</f>
        <v>2864151.8888888895</v>
      </c>
      <c r="G30" s="45">
        <f>STDEV(normalized!$B29:$D29)</f>
        <v>1049298276.2383711</v>
      </c>
      <c r="H30" s="45">
        <f>STDEV(normalized!$E29:$G29)</f>
        <v>1559049813.4309864</v>
      </c>
      <c r="I30" s="45">
        <f>STDEV(normalized!$H29:$J29)</f>
        <v>321044.07022833696</v>
      </c>
      <c r="J30" s="45">
        <f>STDEV(normalized!$K29:$M29)</f>
        <v>558259.18202294153</v>
      </c>
      <c r="L30" s="45">
        <f t="shared" si="8"/>
        <v>605812642.24643385</v>
      </c>
      <c r="M30" s="45">
        <f t="shared" si="9"/>
        <v>900117829.46441591</v>
      </c>
      <c r="N30" s="45">
        <f t="shared" si="10"/>
        <v>185354.88036806349</v>
      </c>
      <c r="O30" s="45">
        <f t="shared" si="11"/>
        <v>322311.08901852561</v>
      </c>
      <c r="Q30" s="55">
        <f t="shared" si="12"/>
        <v>0.21987264506564969</v>
      </c>
      <c r="R30" s="55">
        <f t="shared" si="13"/>
        <v>0.25539873076733038</v>
      </c>
      <c r="S30" s="55">
        <f t="shared" si="14"/>
        <v>0.13102698685896885</v>
      </c>
      <c r="T30" s="55">
        <f t="shared" si="15"/>
        <v>0.19491256179137587</v>
      </c>
    </row>
    <row r="31" spans="1:20" x14ac:dyDescent="0.2">
      <c r="A31" s="29" t="s">
        <v>50</v>
      </c>
      <c r="B31" s="45">
        <f>AVERAGE(normalized!$B30:$D30)</f>
        <v>29486090.150366936</v>
      </c>
      <c r="C31" s="45">
        <f>AVERAGE(normalized!$E30:$G30)</f>
        <v>37588673.18291536</v>
      </c>
      <c r="D31" s="45">
        <f>AVERAGE(normalized!$H30:$J30)</f>
        <v>104.89706666666666</v>
      </c>
      <c r="E31" s="45">
        <f>AVERAGE(normalized!$K30:$M30)</f>
        <v>32.899723333333334</v>
      </c>
      <c r="G31" s="45">
        <f>STDEV(normalized!$B30:$D30)</f>
        <v>4750885.0431772973</v>
      </c>
      <c r="H31" s="45">
        <f>STDEV(normalized!$E30:$G30)</f>
        <v>3347029.3692169627</v>
      </c>
      <c r="I31" s="45">
        <f>STDEV(normalized!$H30:$J30)</f>
        <v>92.371527832125381</v>
      </c>
      <c r="J31" s="45">
        <f>STDEV(normalized!$K30:$M30)</f>
        <v>35.972041845503192</v>
      </c>
      <c r="L31" s="45">
        <f t="shared" si="8"/>
        <v>2742924.7585673798</v>
      </c>
      <c r="M31" s="45">
        <f t="shared" si="9"/>
        <v>1932408.3073029967</v>
      </c>
      <c r="N31" s="45">
        <f t="shared" si="10"/>
        <v>53.330726459334599</v>
      </c>
      <c r="O31" s="45">
        <f t="shared" si="11"/>
        <v>20.76846804280175</v>
      </c>
      <c r="Q31" s="55">
        <f t="shared" si="12"/>
        <v>0.1611229233496112</v>
      </c>
      <c r="R31" s="55">
        <f t="shared" si="13"/>
        <v>8.9043562483025876E-2</v>
      </c>
      <c r="S31" s="55">
        <f t="shared" si="14"/>
        <v>0.88059209630385649</v>
      </c>
      <c r="T31" s="55">
        <f t="shared" si="15"/>
        <v>1.093384326702135</v>
      </c>
    </row>
    <row r="32" spans="1:20" x14ac:dyDescent="0.2">
      <c r="A32" s="29" t="s">
        <v>51</v>
      </c>
      <c r="B32" s="45">
        <f>AVERAGE(normalized!$B31:$D31)</f>
        <v>1273034390.2665308</v>
      </c>
      <c r="C32" s="45">
        <f>AVERAGE(normalized!$E31:$G31)</f>
        <v>2257064100.1625495</v>
      </c>
      <c r="D32" s="45">
        <f>AVERAGE(normalized!$H31:$J31)</f>
        <v>187136.54444444444</v>
      </c>
      <c r="E32" s="45">
        <f>AVERAGE(normalized!$K31:$M31)</f>
        <v>55856.222222222226</v>
      </c>
      <c r="G32" s="45">
        <f>STDEV(normalized!$B31:$D31)</f>
        <v>91738335.123763472</v>
      </c>
      <c r="H32" s="45">
        <f>STDEV(normalized!$E31:$G31)</f>
        <v>1489462315.5123754</v>
      </c>
      <c r="I32" s="45">
        <f>STDEV(normalized!$H31:$J31)</f>
        <v>158093.17423499323</v>
      </c>
      <c r="J32" s="45">
        <f>STDEV(normalized!$K31:$M31)</f>
        <v>3986.1290475477226</v>
      </c>
      <c r="L32" s="45">
        <f t="shared" si="8"/>
        <v>52965152.478712946</v>
      </c>
      <c r="M32" s="45">
        <f t="shared" si="9"/>
        <v>859941468.8088733</v>
      </c>
      <c r="N32" s="45">
        <f t="shared" si="10"/>
        <v>91275.13670161576</v>
      </c>
      <c r="O32" s="45">
        <f t="shared" si="11"/>
        <v>2301.3926786262646</v>
      </c>
      <c r="Q32" s="55">
        <f t="shared" si="12"/>
        <v>7.2062731238986044E-2</v>
      </c>
      <c r="R32" s="55">
        <f t="shared" si="13"/>
        <v>0.65991139348018835</v>
      </c>
      <c r="S32" s="55">
        <f t="shared" si="14"/>
        <v>0.84480118356533318</v>
      </c>
      <c r="T32" s="55">
        <f t="shared" si="15"/>
        <v>7.1364100344792986E-2</v>
      </c>
    </row>
    <row r="33" spans="1:20" x14ac:dyDescent="0.2">
      <c r="A33" s="29" t="s">
        <v>52</v>
      </c>
      <c r="B33" s="45">
        <f>AVERAGE(normalized!$B32:$D32)</f>
        <v>46879861.188939579</v>
      </c>
      <c r="C33" s="45">
        <f>AVERAGE(normalized!$E32:$G32)</f>
        <v>73150460.818670332</v>
      </c>
      <c r="D33" s="45">
        <f>AVERAGE(normalized!$H32:$J32)</f>
        <v>2301.1571111111111</v>
      </c>
      <c r="E33" s="45">
        <f>AVERAGE(normalized!$K32:$M32)</f>
        <v>4142.3857777777775</v>
      </c>
      <c r="G33" s="45">
        <f>STDEV(normalized!$B32:$D32)</f>
        <v>14022901.75044026</v>
      </c>
      <c r="H33" s="45">
        <f>STDEV(normalized!$E32:$G32)</f>
        <v>6939450.4673369555</v>
      </c>
      <c r="I33" s="45">
        <f>STDEV(normalized!$H32:$J32)</f>
        <v>359.60052370023107</v>
      </c>
      <c r="J33" s="45">
        <f>STDEV(normalized!$K32:$M32)</f>
        <v>1292.8672068684036</v>
      </c>
      <c r="L33" s="45">
        <f t="shared" si="8"/>
        <v>8096126.1004363587</v>
      </c>
      <c r="M33" s="45">
        <f t="shared" si="9"/>
        <v>4006493.5953450659</v>
      </c>
      <c r="N33" s="45">
        <f t="shared" si="10"/>
        <v>207.61545915905882</v>
      </c>
      <c r="O33" s="45">
        <f t="shared" si="11"/>
        <v>746.43722991191248</v>
      </c>
      <c r="Q33" s="55">
        <f t="shared" si="12"/>
        <v>0.29912421655695304</v>
      </c>
      <c r="R33" s="55">
        <f t="shared" si="13"/>
        <v>9.4865437478772324E-2</v>
      </c>
      <c r="S33" s="55">
        <f t="shared" si="14"/>
        <v>0.15626943591287357</v>
      </c>
      <c r="T33" s="55">
        <f t="shared" si="15"/>
        <v>0.31210690559148613</v>
      </c>
    </row>
    <row r="34" spans="1:20" x14ac:dyDescent="0.2">
      <c r="A34" s="29" t="s">
        <v>53</v>
      </c>
      <c r="B34" s="45">
        <f>AVERAGE(normalized!$B33:$D33)</f>
        <v>114139211.32642514</v>
      </c>
      <c r="C34" s="45">
        <f>AVERAGE(normalized!$E33:$G33)</f>
        <v>138352559.34415463</v>
      </c>
      <c r="D34" s="45">
        <f>AVERAGE(normalized!$H33:$J33)</f>
        <v>15646.314444444442</v>
      </c>
      <c r="E34" s="45">
        <f>AVERAGE(normalized!$K33:$M33)</f>
        <v>20967.678888888888</v>
      </c>
      <c r="G34" s="45">
        <f>STDEV(normalized!$B33:$D33)</f>
        <v>13406939.876928223</v>
      </c>
      <c r="H34" s="45">
        <f>STDEV(normalized!$E33:$G33)</f>
        <v>12300736.658230178</v>
      </c>
      <c r="I34" s="45">
        <f>STDEV(normalized!$H33:$J33)</f>
        <v>1857.923704426629</v>
      </c>
      <c r="J34" s="45">
        <f>STDEV(normalized!$K33:$M33)</f>
        <v>1977.2556269973263</v>
      </c>
      <c r="L34" s="45">
        <f t="shared" si="8"/>
        <v>7740500.3469536379</v>
      </c>
      <c r="M34" s="45">
        <f t="shared" si="9"/>
        <v>7101833.6208598912</v>
      </c>
      <c r="N34" s="45">
        <f t="shared" si="10"/>
        <v>1072.6727508845011</v>
      </c>
      <c r="O34" s="45">
        <f t="shared" si="11"/>
        <v>1141.5690685036086</v>
      </c>
      <c r="Q34" s="55">
        <f t="shared" si="12"/>
        <v>0.11746129766558404</v>
      </c>
      <c r="R34" s="55">
        <f t="shared" si="13"/>
        <v>8.8908631083808587E-2</v>
      </c>
      <c r="S34" s="55">
        <f t="shared" si="14"/>
        <v>0.11874513394343321</v>
      </c>
      <c r="T34" s="55">
        <f t="shared" si="15"/>
        <v>9.4300167294392612E-2</v>
      </c>
    </row>
    <row r="35" spans="1:20" x14ac:dyDescent="0.2">
      <c r="A35" s="29" t="s">
        <v>54</v>
      </c>
      <c r="B35" s="45">
        <f>AVERAGE(normalized!$B34:$D34)</f>
        <v>1420954140.9457309</v>
      </c>
      <c r="C35" s="45">
        <f>AVERAGE(normalized!$E34:$G34)</f>
        <v>1637345048.4085166</v>
      </c>
      <c r="D35" s="45">
        <f>AVERAGE(normalized!$H34:$J34)</f>
        <v>264704.2888888889</v>
      </c>
      <c r="E35" s="45">
        <f>AVERAGE(normalized!$K34:$M34)</f>
        <v>346377.02222222224</v>
      </c>
      <c r="G35" s="45">
        <f>STDEV(normalized!$B34:$D34)</f>
        <v>117682132.22123131</v>
      </c>
      <c r="H35" s="45">
        <f>STDEV(normalized!$E34:$G34)</f>
        <v>178674699.03515512</v>
      </c>
      <c r="I35" s="45">
        <f>STDEV(normalized!$H34:$J34)</f>
        <v>31262.271540990001</v>
      </c>
      <c r="J35" s="45">
        <f>STDEV(normalized!$K34:$M34)</f>
        <v>74342.64267520819</v>
      </c>
      <c r="L35" s="45">
        <f t="shared" si="8"/>
        <v>67943810.716737032</v>
      </c>
      <c r="M35" s="45">
        <f t="shared" si="9"/>
        <v>103157885.58532219</v>
      </c>
      <c r="N35" s="45">
        <f t="shared" si="10"/>
        <v>18049.280889669753</v>
      </c>
      <c r="O35" s="45">
        <f t="shared" si="11"/>
        <v>42921.744760799607</v>
      </c>
      <c r="Q35" s="55">
        <f t="shared" si="12"/>
        <v>8.2819092347981571E-2</v>
      </c>
      <c r="R35" s="55">
        <f t="shared" si="13"/>
        <v>0.10912464615129547</v>
      </c>
      <c r="S35" s="55">
        <f t="shared" si="14"/>
        <v>0.118102625659052</v>
      </c>
      <c r="T35" s="55">
        <f t="shared" si="15"/>
        <v>0.21462925628915649</v>
      </c>
    </row>
    <row r="36" spans="1:20" x14ac:dyDescent="0.2">
      <c r="A36" s="29" t="s">
        <v>55</v>
      </c>
      <c r="B36" s="45">
        <f>AVERAGE(normalized!$B35:$D35)</f>
        <v>14195367.222323326</v>
      </c>
      <c r="C36" s="45">
        <f>AVERAGE(normalized!$E35:$G35)</f>
        <v>22433031.636224631</v>
      </c>
      <c r="D36" s="68">
        <v>100</v>
      </c>
      <c r="E36" s="68">
        <v>100</v>
      </c>
      <c r="G36" s="45">
        <f>STDEV(normalized!$B35:$D35)</f>
        <v>5855331.5022335043</v>
      </c>
      <c r="H36" s="45">
        <f>STDEV(normalized!$E35:$G35)</f>
        <v>12329310.715656944</v>
      </c>
      <c r="I36" s="45">
        <f>STDEV(normalized!$H35:$J35)</f>
        <v>0</v>
      </c>
      <c r="J36" s="45">
        <f>STDEV(normalized!$K35:$M35)</f>
        <v>0</v>
      </c>
      <c r="L36" s="45">
        <f t="shared" si="8"/>
        <v>3380577.2190090097</v>
      </c>
      <c r="M36" s="45">
        <f t="shared" si="9"/>
        <v>7118330.8606070746</v>
      </c>
      <c r="N36" s="45">
        <f t="shared" si="10"/>
        <v>0</v>
      </c>
      <c r="O36" s="45">
        <f t="shared" si="11"/>
        <v>0</v>
      </c>
      <c r="Q36" s="55">
        <f t="shared" si="12"/>
        <v>0.41248186190108116</v>
      </c>
      <c r="R36" s="55">
        <f t="shared" si="13"/>
        <v>0.54960519450022516</v>
      </c>
      <c r="S36" s="55">
        <f t="shared" si="14"/>
        <v>0</v>
      </c>
      <c r="T36" s="55">
        <f t="shared" si="15"/>
        <v>0</v>
      </c>
    </row>
    <row r="37" spans="1:20" x14ac:dyDescent="0.2">
      <c r="A37" s="29" t="s">
        <v>56</v>
      </c>
      <c r="B37" s="45">
        <f>AVERAGE(normalized!$B36:$D36)</f>
        <v>17845620.67991665</v>
      </c>
      <c r="C37" s="45">
        <f>AVERAGE(normalized!$E36:$G36)</f>
        <v>22883665.170678139</v>
      </c>
      <c r="D37" s="45">
        <f>AVERAGE(normalized!$H36:$J36)</f>
        <v>2705.3987499999998</v>
      </c>
      <c r="E37" s="45">
        <f>AVERAGE(normalized!$K36:$M36)</f>
        <v>1109.5484777777776</v>
      </c>
      <c r="G37" s="45">
        <f>STDEV(normalized!$B36:$D36)</f>
        <v>3455626.8446070496</v>
      </c>
      <c r="H37" s="45">
        <f>STDEV(normalized!$E36:$G36)</f>
        <v>3538766.1470010453</v>
      </c>
      <c r="I37" s="45">
        <f>STDEV(normalized!$H36:$J36)</f>
        <v>3377.3750672994261</v>
      </c>
      <c r="J37" s="45">
        <f>STDEV(normalized!$K36:$M36)</f>
        <v>771.27116662120181</v>
      </c>
      <c r="L37" s="45">
        <f t="shared" si="8"/>
        <v>1995107.0889527772</v>
      </c>
      <c r="M37" s="45">
        <f t="shared" si="9"/>
        <v>2043107.5875701883</v>
      </c>
      <c r="N37" s="45">
        <f t="shared" si="10"/>
        <v>1949.9284042596541</v>
      </c>
      <c r="O37" s="45">
        <f t="shared" si="11"/>
        <v>445.29361566694757</v>
      </c>
      <c r="Q37" s="55">
        <f t="shared" si="12"/>
        <v>0.19364004797524306</v>
      </c>
      <c r="R37" s="55">
        <f t="shared" si="13"/>
        <v>0.15464158038527082</v>
      </c>
      <c r="S37" s="55">
        <f t="shared" si="14"/>
        <v>1.2483834655794923</v>
      </c>
      <c r="T37" s="55">
        <f t="shared" si="15"/>
        <v>0.69512164819144873</v>
      </c>
    </row>
    <row r="38" spans="1:20" x14ac:dyDescent="0.2">
      <c r="A38" s="29" t="s">
        <v>57</v>
      </c>
      <c r="B38" s="45">
        <f>AVERAGE(normalized!$B37:$D37)</f>
        <v>8299041.9029104412</v>
      </c>
      <c r="C38" s="45">
        <f>AVERAGE(normalized!$E37:$G37)</f>
        <v>7737436.701000616</v>
      </c>
      <c r="D38" s="45">
        <f>AVERAGE(normalized!$H37:$J37)</f>
        <v>221.3375111111111</v>
      </c>
      <c r="E38" s="45">
        <f>AVERAGE(normalized!$K37:$M37)</f>
        <v>276.11205555555557</v>
      </c>
      <c r="G38" s="45">
        <f>STDEV(normalized!$B37:$D37)</f>
        <v>2375466.5150293503</v>
      </c>
      <c r="H38" s="45">
        <f>STDEV(normalized!$E37:$G37)</f>
        <v>2742481.2034797263</v>
      </c>
      <c r="I38" s="45">
        <f>STDEV(normalized!$H37:$J37)</f>
        <v>58.973257865751144</v>
      </c>
      <c r="J38" s="45">
        <f>STDEV(normalized!$K37:$M37)</f>
        <v>63.890441819556607</v>
      </c>
      <c r="L38" s="45">
        <f t="shared" si="8"/>
        <v>1371476.2319031376</v>
      </c>
      <c r="M38" s="45">
        <f t="shared" si="9"/>
        <v>1583372.261076509</v>
      </c>
      <c r="N38" s="45">
        <f t="shared" si="10"/>
        <v>34.048226303780638</v>
      </c>
      <c r="O38" s="45">
        <f t="shared" si="11"/>
        <v>36.887163783165136</v>
      </c>
      <c r="Q38" s="55">
        <f t="shared" si="12"/>
        <v>0.28623382588251345</v>
      </c>
      <c r="R38" s="55">
        <f t="shared" si="13"/>
        <v>0.35444311978992538</v>
      </c>
      <c r="S38" s="55">
        <f t="shared" si="14"/>
        <v>0.26644041296798832</v>
      </c>
      <c r="T38" s="55">
        <f t="shared" si="15"/>
        <v>0.23139316279039263</v>
      </c>
    </row>
    <row r="39" spans="1:20" x14ac:dyDescent="0.2">
      <c r="A39" s="29" t="s">
        <v>58</v>
      </c>
      <c r="B39" s="45">
        <f>AVERAGE(normalized!$B38:$D38)</f>
        <v>6531805.175990656</v>
      </c>
      <c r="C39" s="45">
        <f>AVERAGE(normalized!$E38:$G38)</f>
        <v>12095283.372319033</v>
      </c>
      <c r="D39" s="45">
        <f>AVERAGE(normalized!$H38:$J38)</f>
        <v>1257.0136666666665</v>
      </c>
      <c r="E39" s="45">
        <f>AVERAGE(normalized!$K38:$M38)</f>
        <v>1400.8172222222222</v>
      </c>
      <c r="G39" s="45">
        <f>STDEV(normalized!$B38:$D38)</f>
        <v>1785436.0980951895</v>
      </c>
      <c r="H39" s="45">
        <f>STDEV(normalized!$E38:$G38)</f>
        <v>291596.3824207384</v>
      </c>
      <c r="I39" s="45">
        <f>STDEV(normalized!$H38:$J38)</f>
        <v>261.6806441130957</v>
      </c>
      <c r="J39" s="45">
        <f>STDEV(normalized!$K38:$M38)</f>
        <v>328.39263801335454</v>
      </c>
      <c r="L39" s="45">
        <f t="shared" si="8"/>
        <v>1030822.0118561328</v>
      </c>
      <c r="M39" s="45">
        <f t="shared" si="9"/>
        <v>168353.24988533437</v>
      </c>
      <c r="N39" s="45">
        <f t="shared" si="10"/>
        <v>151.08139032041046</v>
      </c>
      <c r="O39" s="45">
        <f t="shared" si="11"/>
        <v>189.59757795690157</v>
      </c>
      <c r="Q39" s="55">
        <f t="shared" si="12"/>
        <v>0.2733449712581788</v>
      </c>
      <c r="R39" s="55">
        <f t="shared" si="13"/>
        <v>2.4108272079683447E-2</v>
      </c>
      <c r="S39" s="55">
        <f t="shared" si="14"/>
        <v>0.2081764511017746</v>
      </c>
      <c r="T39" s="55">
        <f t="shared" si="15"/>
        <v>0.23442932654154586</v>
      </c>
    </row>
    <row r="40" spans="1:20" x14ac:dyDescent="0.2">
      <c r="A40" s="29" t="s">
        <v>59</v>
      </c>
      <c r="B40" s="45">
        <f>AVERAGE(normalized!$B39:$D39)</f>
        <v>1165721.1964631937</v>
      </c>
      <c r="C40" s="45">
        <f>AVERAGE(normalized!$E39:$G39)</f>
        <v>1478699.467876001</v>
      </c>
      <c r="D40" s="68">
        <v>100</v>
      </c>
      <c r="E40" s="68">
        <v>100</v>
      </c>
      <c r="G40" s="45">
        <f>STDEV(normalized!$B39:$D39)</f>
        <v>433220.16654076386</v>
      </c>
      <c r="H40" s="45">
        <f>STDEV(normalized!$E39:$G39)</f>
        <v>529380.09599963517</v>
      </c>
      <c r="I40" s="45">
        <f>STDEV(normalized!$H39:$J39)</f>
        <v>0</v>
      </c>
      <c r="J40" s="45">
        <f>STDEV(normalized!$K39:$M39)</f>
        <v>0</v>
      </c>
      <c r="L40" s="45">
        <f t="shared" si="8"/>
        <v>250119.77977068454</v>
      </c>
      <c r="M40" s="45">
        <f t="shared" si="9"/>
        <v>305637.74092901929</v>
      </c>
      <c r="N40" s="45">
        <f t="shared" si="10"/>
        <v>0</v>
      </c>
      <c r="O40" s="45">
        <f t="shared" si="11"/>
        <v>0</v>
      </c>
      <c r="Q40" s="55">
        <f t="shared" si="12"/>
        <v>0.37163274362270915</v>
      </c>
      <c r="R40" s="55">
        <f t="shared" si="13"/>
        <v>0.35800384560903031</v>
      </c>
      <c r="S40" s="55">
        <f t="shared" si="14"/>
        <v>0</v>
      </c>
      <c r="T40" s="55">
        <f t="shared" si="15"/>
        <v>0</v>
      </c>
    </row>
    <row r="41" spans="1:20" x14ac:dyDescent="0.2">
      <c r="A41" s="29" t="s">
        <v>60</v>
      </c>
      <c r="B41" s="45">
        <f>AVERAGE(normalized!$B40:$D40)</f>
        <v>21848789.546406228</v>
      </c>
      <c r="C41" s="45">
        <f>AVERAGE(normalized!$E40:$G40)</f>
        <v>25966081.552837078</v>
      </c>
      <c r="D41" s="45">
        <f>AVERAGE(normalized!$H40:$J40)</f>
        <v>809.83092222222228</v>
      </c>
      <c r="E41" s="45">
        <f>AVERAGE(normalized!$K40:$M40)</f>
        <v>27.613867777777781</v>
      </c>
      <c r="G41" s="45">
        <f>STDEV(normalized!$B40:$D40)</f>
        <v>4748700.0134637244</v>
      </c>
      <c r="H41" s="45">
        <f>STDEV(normalized!$E40:$G40)</f>
        <v>1177049.6801599106</v>
      </c>
      <c r="I41" s="45">
        <f>STDEV(normalized!$H40:$J40)</f>
        <v>1176.48696185837</v>
      </c>
      <c r="J41" s="45">
        <f>STDEV(normalized!$K40:$M40)</f>
        <v>13.914277899340316</v>
      </c>
      <c r="L41" s="45">
        <f t="shared" si="8"/>
        <v>2741663.2310740608</v>
      </c>
      <c r="M41" s="45">
        <f t="shared" si="9"/>
        <v>679569.94968988735</v>
      </c>
      <c r="N41" s="45">
        <f t="shared" si="10"/>
        <v>679.24506412701498</v>
      </c>
      <c r="O41" s="45">
        <f t="shared" si="11"/>
        <v>8.0334120907633917</v>
      </c>
      <c r="Q41" s="55">
        <f t="shared" si="12"/>
        <v>0.21734384888360136</v>
      </c>
      <c r="R41" s="55">
        <f t="shared" si="13"/>
        <v>4.5330277414587609E-2</v>
      </c>
      <c r="S41" s="55">
        <f t="shared" si="14"/>
        <v>1.4527562847687054</v>
      </c>
      <c r="T41" s="55">
        <f t="shared" si="15"/>
        <v>0.5038873225335645</v>
      </c>
    </row>
    <row r="42" spans="1:20" x14ac:dyDescent="0.2">
      <c r="A42" s="29" t="s">
        <v>61</v>
      </c>
      <c r="B42" s="45">
        <f>AVERAGE(normalized!$B41:$D41)</f>
        <v>109788252.11080484</v>
      </c>
      <c r="C42" s="45">
        <f>AVERAGE(normalized!$E41:$G41)</f>
        <v>115305681.2270667</v>
      </c>
      <c r="D42" s="45">
        <f>AVERAGE(normalized!$H41:$J41)</f>
        <v>330.5063777777778</v>
      </c>
      <c r="E42" s="45">
        <f>AVERAGE(normalized!$K41:$M41)</f>
        <v>414.17671111111105</v>
      </c>
      <c r="G42" s="45">
        <f>STDEV(normalized!$B41:$D41)</f>
        <v>12666345.004600549</v>
      </c>
      <c r="H42" s="45">
        <f>STDEV(normalized!$E41:$G41)</f>
        <v>11837553.328432627</v>
      </c>
      <c r="I42" s="45">
        <f>STDEV(normalized!$H41:$J41)</f>
        <v>153.28464049729072</v>
      </c>
      <c r="J42" s="45">
        <f>STDEV(normalized!$K41:$M41)</f>
        <v>213.22481505268181</v>
      </c>
      <c r="L42" s="45">
        <f t="shared" si="8"/>
        <v>7312917.6980547989</v>
      </c>
      <c r="M42" s="45">
        <f t="shared" si="9"/>
        <v>6834414.6007171283</v>
      </c>
      <c r="N42" s="45">
        <f t="shared" si="10"/>
        <v>88.498928453745819</v>
      </c>
      <c r="O42" s="45">
        <f t="shared" si="11"/>
        <v>123.10540436857401</v>
      </c>
      <c r="Q42" s="55">
        <f t="shared" si="12"/>
        <v>0.11537067729083544</v>
      </c>
      <c r="R42" s="55">
        <f t="shared" si="13"/>
        <v>0.10266235975937234</v>
      </c>
      <c r="S42" s="55">
        <f t="shared" si="14"/>
        <v>0.46378723922947879</v>
      </c>
      <c r="T42" s="55">
        <f t="shared" si="15"/>
        <v>0.5148160418789941</v>
      </c>
    </row>
    <row r="43" spans="1:20" x14ac:dyDescent="0.2">
      <c r="A43" s="29" t="s">
        <v>62</v>
      </c>
      <c r="B43" s="45">
        <f>AVERAGE(normalized!$B42:$D42)</f>
        <v>32991752.823254477</v>
      </c>
      <c r="C43" s="45">
        <f>AVERAGE(normalized!$E42:$G42)</f>
        <v>66837895.172574677</v>
      </c>
      <c r="D43" s="45">
        <f>AVERAGE(normalized!$H42:$J42)</f>
        <v>101.75573333333334</v>
      </c>
      <c r="E43" s="45">
        <f>AVERAGE(normalized!$K42:$M42)</f>
        <v>139.01468888888888</v>
      </c>
      <c r="G43" s="45">
        <f>STDEV(normalized!$B42:$D42)</f>
        <v>17844175.658922572</v>
      </c>
      <c r="H43" s="45">
        <f>STDEV(normalized!$E42:$G42)</f>
        <v>7043453.0745645091</v>
      </c>
      <c r="I43" s="45">
        <f>STDEV(normalized!$H42:$J42)</f>
        <v>14.543165075312112</v>
      </c>
      <c r="J43" s="45">
        <f>STDEV(normalized!$K42:$M42)</f>
        <v>76.95895420222638</v>
      </c>
      <c r="L43" s="45">
        <f t="shared" si="8"/>
        <v>10302339.620145915</v>
      </c>
      <c r="M43" s="45">
        <f t="shared" si="9"/>
        <v>4066539.5286243167</v>
      </c>
      <c r="N43" s="45">
        <f t="shared" si="10"/>
        <v>8.3965002711006118</v>
      </c>
      <c r="O43" s="45">
        <f t="shared" si="11"/>
        <v>44.432272925207485</v>
      </c>
      <c r="Q43" s="55">
        <f t="shared" si="12"/>
        <v>0.54086776639357503</v>
      </c>
      <c r="R43" s="55">
        <f t="shared" si="13"/>
        <v>0.10538113231092024</v>
      </c>
      <c r="S43" s="55">
        <f t="shared" si="14"/>
        <v>0.14292231601015876</v>
      </c>
      <c r="T43" s="55">
        <f t="shared" si="15"/>
        <v>0.55360303876763584</v>
      </c>
    </row>
    <row r="44" spans="1:20" x14ac:dyDescent="0.2">
      <c r="A44" s="29" t="s">
        <v>63</v>
      </c>
      <c r="B44" s="45">
        <f>AVERAGE(normalized!$B43:$D43)</f>
        <v>19967328.353653319</v>
      </c>
      <c r="C44" s="45">
        <f>AVERAGE(normalized!$E43:$G43)</f>
        <v>36929951.904294558</v>
      </c>
      <c r="D44" s="45">
        <f>AVERAGE(normalized!$H43:$J43)</f>
        <v>8145.4877777777774</v>
      </c>
      <c r="E44" s="45">
        <f>AVERAGE(normalized!$K43:$M43)</f>
        <v>8297.3055555555547</v>
      </c>
      <c r="G44" s="45">
        <f>STDEV(normalized!$B43:$D43)</f>
        <v>5348657.2979307966</v>
      </c>
      <c r="H44" s="45">
        <f>STDEV(normalized!$E43:$G43)</f>
        <v>3022948.5086938557</v>
      </c>
      <c r="I44" s="45">
        <f>STDEV(normalized!$H43:$J43)</f>
        <v>1922.8042129410132</v>
      </c>
      <c r="J44" s="45">
        <f>STDEV(normalized!$K43:$M43)</f>
        <v>498.03207420510222</v>
      </c>
      <c r="L44" s="45">
        <f t="shared" si="8"/>
        <v>3088048.7307634018</v>
      </c>
      <c r="M44" s="45">
        <f t="shared" si="9"/>
        <v>1745300.1352407755</v>
      </c>
      <c r="N44" s="45">
        <f t="shared" si="10"/>
        <v>1110.1315299404405</v>
      </c>
      <c r="O44" s="45">
        <f t="shared" si="11"/>
        <v>287.53895210738347</v>
      </c>
      <c r="Q44" s="55">
        <f t="shared" si="12"/>
        <v>0.26787045333243997</v>
      </c>
      <c r="R44" s="55">
        <f t="shared" si="13"/>
        <v>8.1856280683168706E-2</v>
      </c>
      <c r="S44" s="55">
        <f t="shared" si="14"/>
        <v>0.23605758984584541</v>
      </c>
      <c r="T44" s="55">
        <f t="shared" si="15"/>
        <v>6.0023349853813593E-2</v>
      </c>
    </row>
    <row r="45" spans="1:20" x14ac:dyDescent="0.2">
      <c r="A45" s="29" t="s">
        <v>64</v>
      </c>
      <c r="B45" s="45">
        <f>AVERAGE(normalized!$B44:$D44)</f>
        <v>9590659.3609055337</v>
      </c>
      <c r="C45" s="45">
        <f>AVERAGE(normalized!$E44:$G44)</f>
        <v>10745310.57510425</v>
      </c>
      <c r="D45" s="45">
        <f>AVERAGE(normalized!$H44:$J44)</f>
        <v>220.99599999999998</v>
      </c>
      <c r="E45" s="45">
        <f>AVERAGE(normalized!$K44:$M44)</f>
        <v>455.25349999999997</v>
      </c>
      <c r="G45" s="45">
        <f>STDEV(normalized!$B44:$D44)</f>
        <v>1591563.8918516149</v>
      </c>
      <c r="H45" s="45">
        <f>STDEV(normalized!$E44:$G44)</f>
        <v>1347052.7757331119</v>
      </c>
      <c r="I45" s="45">
        <f>STDEV(normalized!$H44:$J44)</f>
        <v>146.75489079609349</v>
      </c>
      <c r="J45" s="45">
        <f>STDEV(normalized!$K44:$M44)</f>
        <v>134.48131753343219</v>
      </c>
      <c r="L45" s="45">
        <f t="shared" si="8"/>
        <v>918889.84139301837</v>
      </c>
      <c r="M45" s="45">
        <f t="shared" si="9"/>
        <v>777721.28268214478</v>
      </c>
      <c r="N45" s="45">
        <f t="shared" si="10"/>
        <v>84.728975706018716</v>
      </c>
      <c r="O45" s="45">
        <f t="shared" si="11"/>
        <v>77.642824878902616</v>
      </c>
      <c r="Q45" s="55">
        <f t="shared" si="12"/>
        <v>0.16594937135806501</v>
      </c>
      <c r="R45" s="55">
        <f t="shared" si="13"/>
        <v>0.12536192102758675</v>
      </c>
      <c r="S45" s="55">
        <f t="shared" si="14"/>
        <v>0.66406129882936116</v>
      </c>
      <c r="T45" s="55">
        <f t="shared" si="15"/>
        <v>0.29539875593143644</v>
      </c>
    </row>
    <row r="46" spans="1:20" x14ac:dyDescent="0.2">
      <c r="A46" s="29" t="s">
        <v>65</v>
      </c>
      <c r="B46" s="45">
        <f>AVERAGE(normalized!$B45:$D45)</f>
        <v>5816451.4454579391</v>
      </c>
      <c r="C46" s="45">
        <f>AVERAGE(normalized!$E45:$G45)</f>
        <v>8610158.892979769</v>
      </c>
      <c r="D46" s="68">
        <v>100</v>
      </c>
      <c r="E46" s="68">
        <v>100</v>
      </c>
      <c r="G46" s="45">
        <f>STDEV(normalized!$B45:$D45)</f>
        <v>990914.21649841708</v>
      </c>
      <c r="H46" s="45">
        <f>STDEV(normalized!$E45:$G45)</f>
        <v>1654690.4680276215</v>
      </c>
      <c r="I46" s="45">
        <f>STDEV(normalized!$H45:$J45)</f>
        <v>0</v>
      </c>
      <c r="J46" s="45">
        <f>STDEV(normalized!$K45:$M45)</f>
        <v>0</v>
      </c>
      <c r="L46" s="45">
        <f t="shared" si="8"/>
        <v>572104.58963918826</v>
      </c>
      <c r="M46" s="45">
        <f t="shared" si="9"/>
        <v>955335.98714125517</v>
      </c>
      <c r="N46" s="45">
        <f t="shared" si="10"/>
        <v>0</v>
      </c>
      <c r="O46" s="45">
        <f t="shared" si="11"/>
        <v>0</v>
      </c>
      <c r="Q46" s="55">
        <f t="shared" si="12"/>
        <v>0.17036404855957682</v>
      </c>
      <c r="R46" s="55">
        <f t="shared" si="13"/>
        <v>0.19217885390904474</v>
      </c>
      <c r="S46" s="55">
        <f t="shared" si="14"/>
        <v>0</v>
      </c>
      <c r="T46" s="55">
        <f t="shared" si="15"/>
        <v>0</v>
      </c>
    </row>
    <row r="47" spans="1:20" x14ac:dyDescent="0.2">
      <c r="A47" s="29" t="s">
        <v>66</v>
      </c>
      <c r="B47" s="45">
        <f>AVERAGE(normalized!$B46:$D46)</f>
        <v>6935783.5706146546</v>
      </c>
      <c r="C47" s="45">
        <f>AVERAGE(normalized!$E46:$G46)</f>
        <v>11830674.810319835</v>
      </c>
      <c r="D47" s="68">
        <v>100</v>
      </c>
      <c r="E47" s="68">
        <v>100</v>
      </c>
      <c r="G47" s="45">
        <f>STDEV(normalized!$B46:$D46)</f>
        <v>1931766.1090883987</v>
      </c>
      <c r="H47" s="45">
        <f>STDEV(normalized!$E46:$G46)</f>
        <v>2240769.5955176386</v>
      </c>
      <c r="I47" s="45">
        <f>STDEV(normalized!$H46:$J46)</f>
        <v>0</v>
      </c>
      <c r="J47" s="45">
        <f>STDEV(normalized!$K46:$M46)</f>
        <v>0</v>
      </c>
      <c r="L47" s="45">
        <f t="shared" si="8"/>
        <v>1115305.683093583</v>
      </c>
      <c r="M47" s="45">
        <f t="shared" si="9"/>
        <v>1293708.9291640376</v>
      </c>
      <c r="N47" s="45">
        <f t="shared" si="10"/>
        <v>0</v>
      </c>
      <c r="O47" s="45">
        <f t="shared" si="11"/>
        <v>0</v>
      </c>
      <c r="Q47" s="55">
        <f t="shared" si="12"/>
        <v>0.27852168243439063</v>
      </c>
      <c r="R47" s="55">
        <f t="shared" si="13"/>
        <v>0.1894033629901675</v>
      </c>
      <c r="S47" s="55">
        <f t="shared" si="14"/>
        <v>0</v>
      </c>
      <c r="T47" s="55">
        <f t="shared" si="15"/>
        <v>0</v>
      </c>
    </row>
    <row r="48" spans="1:20" x14ac:dyDescent="0.2">
      <c r="A48" s="29" t="s">
        <v>67</v>
      </c>
      <c r="B48" s="45">
        <f>AVERAGE(normalized!$B47:$D47)</f>
        <v>50582589.65646968</v>
      </c>
      <c r="C48" s="45">
        <f>AVERAGE(normalized!$E47:$G47)</f>
        <v>69898975.346892223</v>
      </c>
      <c r="D48" s="45">
        <f>AVERAGE(normalized!$H47:$J47)</f>
        <v>21.344207777777779</v>
      </c>
      <c r="E48" s="45">
        <f>AVERAGE(normalized!$K47:$M47)</f>
        <v>34.366547777777775</v>
      </c>
      <c r="G48" s="45">
        <f>STDEV(normalized!$B47:$D47)</f>
        <v>6716501.2786544971</v>
      </c>
      <c r="H48" s="45">
        <f>STDEV(normalized!$E47:$G47)</f>
        <v>6984765.4847485907</v>
      </c>
      <c r="I48" s="45">
        <f>STDEV(normalized!$H47:$J47)</f>
        <v>16.97898509237762</v>
      </c>
      <c r="J48" s="45">
        <f>STDEV(normalized!$K47:$M47)</f>
        <v>3.4224809181455451</v>
      </c>
      <c r="L48" s="45">
        <f t="shared" si="8"/>
        <v>3877773.8212436396</v>
      </c>
      <c r="M48" s="45">
        <f t="shared" si="9"/>
        <v>4032656.2328460058</v>
      </c>
      <c r="N48" s="45">
        <f t="shared" si="10"/>
        <v>9.8028216136508615</v>
      </c>
      <c r="O48" s="45">
        <f t="shared" si="11"/>
        <v>1.9759702793876881</v>
      </c>
      <c r="Q48" s="55">
        <f t="shared" si="12"/>
        <v>0.13278286707480652</v>
      </c>
      <c r="R48" s="55">
        <f t="shared" si="13"/>
        <v>9.9926579039032223E-2</v>
      </c>
      <c r="S48" s="55">
        <f t="shared" si="14"/>
        <v>0.79548443630009313</v>
      </c>
      <c r="T48" s="55">
        <f t="shared" si="15"/>
        <v>9.9587568128056275E-2</v>
      </c>
    </row>
    <row r="49" spans="1:20" x14ac:dyDescent="0.2">
      <c r="A49" s="29" t="s">
        <v>68</v>
      </c>
      <c r="B49" s="45">
        <f>AVERAGE(normalized!$B48:$D48)</f>
        <v>29109774273.414612</v>
      </c>
      <c r="C49" s="45">
        <f>AVERAGE(normalized!$E48:$G48)</f>
        <v>31539176025.683758</v>
      </c>
      <c r="D49" s="45">
        <f>AVERAGE(normalized!$H48:$J48)</f>
        <v>4430330.888888889</v>
      </c>
      <c r="E49" s="45">
        <f>AVERAGE(normalized!$K48:$M48)</f>
        <v>28379.074444444446</v>
      </c>
      <c r="G49" s="45">
        <f>STDEV(normalized!$B48:$D48)</f>
        <v>3885197319.6855235</v>
      </c>
      <c r="H49" s="45">
        <f>STDEV(normalized!$E48:$G48)</f>
        <v>1193377258.3388712</v>
      </c>
      <c r="I49" s="45">
        <f>STDEV(normalized!$H48:$J48)</f>
        <v>6357615.2912889905</v>
      </c>
      <c r="J49" s="45">
        <f>STDEV(normalized!$K48:$M48)</f>
        <v>21688.88816413713</v>
      </c>
      <c r="L49" s="45">
        <f t="shared" si="8"/>
        <v>2243119718.3752499</v>
      </c>
      <c r="M49" s="45">
        <f t="shared" si="9"/>
        <v>688996681.34672487</v>
      </c>
      <c r="N49" s="45">
        <f t="shared" si="10"/>
        <v>3670570.8998297798</v>
      </c>
      <c r="O49" s="45">
        <f t="shared" si="11"/>
        <v>12522.085419988261</v>
      </c>
      <c r="Q49" s="55">
        <f t="shared" si="12"/>
        <v>0.1334671056942478</v>
      </c>
      <c r="R49" s="55">
        <f t="shared" si="13"/>
        <v>3.7837933919613209E-2</v>
      </c>
      <c r="S49" s="55">
        <f t="shared" si="14"/>
        <v>1.4350204196335903</v>
      </c>
      <c r="T49" s="55">
        <f t="shared" si="15"/>
        <v>0.76425636102388805</v>
      </c>
    </row>
    <row r="50" spans="1:20" x14ac:dyDescent="0.2">
      <c r="A50" s="29" t="s">
        <v>69</v>
      </c>
      <c r="B50" s="45">
        <f>AVERAGE(normalized!$B49:$D49)</f>
        <v>5942867.8999544634</v>
      </c>
      <c r="C50" s="45">
        <f>AVERAGE(normalized!$E49:$G49)</f>
        <v>6340782.6424158504</v>
      </c>
      <c r="D50" s="45">
        <f>AVERAGE(normalized!$H49:$J49)</f>
        <v>29176.673333333336</v>
      </c>
      <c r="E50" s="45">
        <f>AVERAGE(normalized!$K49:$M49)</f>
        <v>31382.593333333334</v>
      </c>
      <c r="G50" s="45">
        <f>STDEV(normalized!$B49:$D49)</f>
        <v>222103.14270046997</v>
      </c>
      <c r="H50" s="45">
        <f>STDEV(normalized!$E49:$G49)</f>
        <v>1151530.9438964524</v>
      </c>
      <c r="I50" s="45">
        <f>STDEV(normalized!$H49:$J49)</f>
        <v>3995.4615026607798</v>
      </c>
      <c r="J50" s="45">
        <f>STDEV(normalized!$K49:$M49)</f>
        <v>3273.3413869028541</v>
      </c>
      <c r="L50" s="45">
        <f t="shared" si="8"/>
        <v>128231.30922597821</v>
      </c>
      <c r="M50" s="45">
        <f t="shared" si="9"/>
        <v>664836.70043880073</v>
      </c>
      <c r="N50" s="45">
        <f t="shared" si="10"/>
        <v>2306.7807740979879</v>
      </c>
      <c r="O50" s="45">
        <f t="shared" si="11"/>
        <v>1889.864530877906</v>
      </c>
      <c r="Q50" s="55">
        <f t="shared" si="12"/>
        <v>3.737305732509582E-2</v>
      </c>
      <c r="R50" s="55">
        <f t="shared" si="13"/>
        <v>0.18160706790253844</v>
      </c>
      <c r="S50" s="55">
        <f t="shared" si="14"/>
        <v>0.13694026926970129</v>
      </c>
      <c r="T50" s="55">
        <f t="shared" si="15"/>
        <v>0.10430436236211371</v>
      </c>
    </row>
    <row r="51" spans="1:20" x14ac:dyDescent="0.2">
      <c r="A51" s="29" t="s">
        <v>70</v>
      </c>
      <c r="B51" s="45">
        <f>AVERAGE(normalized!$B50:$D50)</f>
        <v>21398879.815380022</v>
      </c>
      <c r="C51" s="45">
        <f>AVERAGE(normalized!$E50:$G50)</f>
        <v>24587045.844173133</v>
      </c>
      <c r="D51" s="68">
        <v>100</v>
      </c>
      <c r="E51" s="68">
        <v>100</v>
      </c>
      <c r="G51" s="45">
        <f>STDEV(normalized!$B50:$D50)</f>
        <v>2929535.9658715148</v>
      </c>
      <c r="H51" s="45">
        <f>STDEV(normalized!$E50:$G50)</f>
        <v>7765149.3083130568</v>
      </c>
      <c r="I51" s="45">
        <f>STDEV(normalized!$H50:$J50)</f>
        <v>0</v>
      </c>
      <c r="J51" s="45">
        <f>STDEV(normalized!$K50:$M50)</f>
        <v>0</v>
      </c>
      <c r="L51" s="45">
        <f t="shared" si="8"/>
        <v>1691368.3784966094</v>
      </c>
      <c r="M51" s="45">
        <f t="shared" si="9"/>
        <v>4483211.04345218</v>
      </c>
      <c r="N51" s="45">
        <f t="shared" si="10"/>
        <v>0</v>
      </c>
      <c r="O51" s="45">
        <f t="shared" si="11"/>
        <v>0</v>
      </c>
      <c r="Q51" s="55">
        <f t="shared" si="12"/>
        <v>0.13690137012527023</v>
      </c>
      <c r="R51" s="55">
        <f t="shared" si="13"/>
        <v>0.31582278560534405</v>
      </c>
      <c r="S51" s="55">
        <f t="shared" si="14"/>
        <v>0</v>
      </c>
      <c r="T51" s="55">
        <f t="shared" si="15"/>
        <v>0</v>
      </c>
    </row>
    <row r="52" spans="1:20" x14ac:dyDescent="0.2">
      <c r="A52" s="29" t="s">
        <v>71</v>
      </c>
      <c r="B52" s="45">
        <f>AVERAGE(normalized!$B51:$D51)</f>
        <v>1171392.3282814659</v>
      </c>
      <c r="C52" s="45">
        <f>AVERAGE(normalized!$E51:$G51)</f>
        <v>1718451.5892271681</v>
      </c>
      <c r="D52" s="68">
        <v>100</v>
      </c>
      <c r="E52" s="68">
        <v>100</v>
      </c>
      <c r="G52" s="45">
        <f>STDEV(normalized!$B51:$D51)</f>
        <v>97235.856057576937</v>
      </c>
      <c r="H52" s="45">
        <f>STDEV(normalized!$E51:$G51)</f>
        <v>1102057.4148006097</v>
      </c>
      <c r="I52" s="45">
        <f>STDEV(normalized!$H51:$J51)</f>
        <v>0</v>
      </c>
      <c r="J52" s="45">
        <f>STDEV(normalized!$K51:$M51)</f>
        <v>0</v>
      </c>
      <c r="L52" s="45">
        <f t="shared" si="8"/>
        <v>56139.147669725753</v>
      </c>
      <c r="M52" s="45">
        <f t="shared" si="9"/>
        <v>636273.14509755513</v>
      </c>
      <c r="N52" s="45">
        <f t="shared" si="10"/>
        <v>0</v>
      </c>
      <c r="O52" s="45">
        <f t="shared" si="11"/>
        <v>0</v>
      </c>
      <c r="Q52" s="55">
        <f t="shared" si="12"/>
        <v>8.3008786817163435E-2</v>
      </c>
      <c r="R52" s="55">
        <f t="shared" si="13"/>
        <v>0.64130838582204885</v>
      </c>
      <c r="S52" s="55">
        <f t="shared" si="14"/>
        <v>0</v>
      </c>
      <c r="T52" s="55">
        <f t="shared" si="15"/>
        <v>0</v>
      </c>
    </row>
    <row r="53" spans="1:20" x14ac:dyDescent="0.2">
      <c r="A53" s="29" t="s">
        <v>72</v>
      </c>
      <c r="B53" s="45">
        <f>AVERAGE(normalized!$B52:$D52)</f>
        <v>1179355435.8045876</v>
      </c>
      <c r="C53" s="45">
        <f>AVERAGE(normalized!$E52:$G52)</f>
        <v>1316363856.232404</v>
      </c>
      <c r="D53" s="45">
        <f>AVERAGE(normalized!$H52:$J52)</f>
        <v>163398.50611111111</v>
      </c>
      <c r="E53" s="45">
        <f>AVERAGE(normalized!$K52:$M52)</f>
        <v>34.758144444444447</v>
      </c>
      <c r="G53" s="45">
        <f>STDEV(normalized!$B52:$D52)</f>
        <v>149084929.10717541</v>
      </c>
      <c r="H53" s="45">
        <f>STDEV(normalized!$E52:$G52)</f>
        <v>50305693.955736518</v>
      </c>
      <c r="I53" s="45">
        <f>STDEV(normalized!$H52:$J52)</f>
        <v>253763.76579879518</v>
      </c>
      <c r="J53" s="45">
        <f>STDEV(normalized!$K52:$M52)</f>
        <v>31.307909915055962</v>
      </c>
      <c r="L53" s="45">
        <f t="shared" si="8"/>
        <v>86074223.952143997</v>
      </c>
      <c r="M53" s="45">
        <f t="shared" si="9"/>
        <v>29044005.94711541</v>
      </c>
      <c r="N53" s="45">
        <f t="shared" si="10"/>
        <v>146510.57849450756</v>
      </c>
      <c r="O53" s="45">
        <f t="shared" si="11"/>
        <v>18.075630217222113</v>
      </c>
      <c r="Q53" s="55">
        <f t="shared" si="12"/>
        <v>0.12641221177351483</v>
      </c>
      <c r="R53" s="55">
        <f t="shared" si="13"/>
        <v>3.8215645102652414E-2</v>
      </c>
      <c r="S53" s="55">
        <f t="shared" si="14"/>
        <v>1.5530360211875842</v>
      </c>
      <c r="T53" s="55">
        <f t="shared" si="15"/>
        <v>0.90073594017933967</v>
      </c>
    </row>
    <row r="54" spans="1:20" x14ac:dyDescent="0.2">
      <c r="A54" s="29" t="s">
        <v>73</v>
      </c>
      <c r="B54" s="45">
        <f>AVERAGE(normalized!$B53:$D53)</f>
        <v>3515697.7923560203</v>
      </c>
      <c r="C54" s="45">
        <f>AVERAGE(normalized!$E53:$G53)</f>
        <v>2203863.6429073806</v>
      </c>
      <c r="D54" s="68">
        <v>100</v>
      </c>
      <c r="E54" s="68">
        <v>100</v>
      </c>
      <c r="G54" s="45">
        <f>STDEV(normalized!$B53:$D53)</f>
        <v>589499.32422613213</v>
      </c>
      <c r="H54" s="45">
        <f>STDEV(normalized!$E53:$G53)</f>
        <v>330425.16495784628</v>
      </c>
      <c r="I54" s="45">
        <f>STDEV(normalized!$H53:$J53)</f>
        <v>0</v>
      </c>
      <c r="J54" s="45">
        <f>STDEV(normalized!$K53:$M53)</f>
        <v>0</v>
      </c>
      <c r="L54" s="45">
        <f t="shared" si="8"/>
        <v>340347.5935290599</v>
      </c>
      <c r="M54" s="45">
        <f t="shared" si="9"/>
        <v>190771.05793543905</v>
      </c>
      <c r="N54" s="45">
        <f t="shared" si="10"/>
        <v>0</v>
      </c>
      <c r="O54" s="45">
        <f t="shared" si="11"/>
        <v>0</v>
      </c>
      <c r="Q54" s="55">
        <f t="shared" si="12"/>
        <v>0.16767633597741155</v>
      </c>
      <c r="R54" s="55">
        <f t="shared" si="13"/>
        <v>0.14992994962335457</v>
      </c>
      <c r="S54" s="55">
        <f t="shared" si="14"/>
        <v>0</v>
      </c>
      <c r="T54" s="55">
        <f t="shared" si="15"/>
        <v>0</v>
      </c>
    </row>
    <row r="55" spans="1:20" x14ac:dyDescent="0.2">
      <c r="A55" s="29" t="s">
        <v>74</v>
      </c>
      <c r="B55" s="45">
        <f>AVERAGE(normalized!$B54:$D54)</f>
        <v>62190228.930102609</v>
      </c>
      <c r="C55" s="45">
        <f>AVERAGE(normalized!$E54:$G54)</f>
        <v>54310645.172338724</v>
      </c>
      <c r="D55" s="45">
        <f>AVERAGE(normalized!$H54:$J54)</f>
        <v>2974.2494444444442</v>
      </c>
      <c r="E55" s="45">
        <f>AVERAGE(normalized!$K54:$M54)</f>
        <v>1200.0511111111111</v>
      </c>
      <c r="G55" s="45">
        <f>STDEV(normalized!$B54:$D54)</f>
        <v>5128323.3037116919</v>
      </c>
      <c r="H55" s="45">
        <f>STDEV(normalized!$E54:$G54)</f>
        <v>4054304.301611464</v>
      </c>
      <c r="I55" s="45">
        <f>STDEV(normalized!$H54:$J54)</f>
        <v>2593.5485748318811</v>
      </c>
      <c r="J55" s="45">
        <f>STDEV(normalized!$K54:$M54)</f>
        <v>384.30133999713354</v>
      </c>
      <c r="L55" s="45">
        <f t="shared" si="8"/>
        <v>2960838.8398893764</v>
      </c>
      <c r="M55" s="45">
        <f t="shared" si="9"/>
        <v>2340753.6799120368</v>
      </c>
      <c r="N55" s="45">
        <f t="shared" si="10"/>
        <v>1497.3859678355568</v>
      </c>
      <c r="O55" s="45">
        <f t="shared" si="11"/>
        <v>221.87648209727897</v>
      </c>
      <c r="Q55" s="55">
        <f t="shared" si="12"/>
        <v>8.2461881744728141E-2</v>
      </c>
      <c r="R55" s="55">
        <f t="shared" si="13"/>
        <v>7.4650269551141069E-2</v>
      </c>
      <c r="S55" s="55">
        <f t="shared" si="14"/>
        <v>0.87200102858767659</v>
      </c>
      <c r="T55" s="55">
        <f t="shared" si="15"/>
        <v>0.32023747691989063</v>
      </c>
    </row>
    <row r="56" spans="1:20" x14ac:dyDescent="0.2">
      <c r="A56" s="29" t="s">
        <v>75</v>
      </c>
      <c r="B56" s="45">
        <f>AVERAGE(normalized!$B55:$D55)</f>
        <v>53006045.605187051</v>
      </c>
      <c r="C56" s="45">
        <f>AVERAGE(normalized!$E55:$G55)</f>
        <v>65614532.975194119</v>
      </c>
      <c r="D56" s="68">
        <v>100</v>
      </c>
      <c r="E56" s="68">
        <v>100</v>
      </c>
      <c r="G56" s="45">
        <f>STDEV(normalized!$B55:$D55)</f>
        <v>8873357.1919426862</v>
      </c>
      <c r="H56" s="45">
        <f>STDEV(normalized!$E55:$G55)</f>
        <v>30483022.321344271</v>
      </c>
      <c r="I56" s="45">
        <f>STDEV(normalized!$H55:$J55)</f>
        <v>0</v>
      </c>
      <c r="J56" s="45">
        <f>STDEV(normalized!$K55:$M55)</f>
        <v>0</v>
      </c>
      <c r="L56" s="45">
        <f t="shared" si="8"/>
        <v>5123035.1633838117</v>
      </c>
      <c r="M56" s="45">
        <f t="shared" si="9"/>
        <v>17599381.142941486</v>
      </c>
      <c r="N56" s="45">
        <f t="shared" si="10"/>
        <v>0</v>
      </c>
      <c r="O56" s="45">
        <f t="shared" si="11"/>
        <v>0</v>
      </c>
      <c r="Q56" s="55">
        <f t="shared" si="12"/>
        <v>0.16740273851091356</v>
      </c>
      <c r="R56" s="55">
        <f t="shared" si="13"/>
        <v>0.46457729620461552</v>
      </c>
      <c r="S56" s="55">
        <f t="shared" si="14"/>
        <v>0</v>
      </c>
      <c r="T56" s="55">
        <f t="shared" si="15"/>
        <v>0</v>
      </c>
    </row>
    <row r="57" spans="1:20" x14ac:dyDescent="0.2">
      <c r="A57" s="29" t="s">
        <v>76</v>
      </c>
      <c r="B57" s="45">
        <f>AVERAGE(normalized!$B56:$D56)</f>
        <v>16667666.652981995</v>
      </c>
      <c r="C57" s="45">
        <f>AVERAGE(normalized!$E56:$G56)</f>
        <v>10367617.376040237</v>
      </c>
      <c r="D57" s="68">
        <v>100</v>
      </c>
      <c r="E57" s="68">
        <v>100</v>
      </c>
      <c r="G57" s="45">
        <f>STDEV(normalized!$B56:$D56)</f>
        <v>5517204.27970469</v>
      </c>
      <c r="H57" s="45">
        <f>STDEV(normalized!$E56:$G56)</f>
        <v>1738376.0497147096</v>
      </c>
      <c r="I57" s="45">
        <f>STDEV(normalized!$H56:$J56)</f>
        <v>0</v>
      </c>
      <c r="J57" s="45">
        <f>STDEV(normalized!$K56:$M56)</f>
        <v>0</v>
      </c>
      <c r="L57" s="45">
        <f t="shared" si="8"/>
        <v>3185359.3760616584</v>
      </c>
      <c r="M57" s="45">
        <f t="shared" si="9"/>
        <v>1003651.8802555859</v>
      </c>
      <c r="N57" s="45">
        <f t="shared" si="10"/>
        <v>0</v>
      </c>
      <c r="O57" s="45">
        <f t="shared" si="11"/>
        <v>0</v>
      </c>
      <c r="Q57" s="55">
        <f t="shared" si="12"/>
        <v>0.33101239631029056</v>
      </c>
      <c r="R57" s="55">
        <f t="shared" si="13"/>
        <v>0.16767363094746629</v>
      </c>
      <c r="S57" s="55">
        <f t="shared" si="14"/>
        <v>0</v>
      </c>
      <c r="T57" s="55">
        <f t="shared" si="15"/>
        <v>0</v>
      </c>
    </row>
    <row r="58" spans="1:20" x14ac:dyDescent="0.2">
      <c r="A58" s="29" t="s">
        <v>77</v>
      </c>
      <c r="B58" s="45">
        <f>AVERAGE(normalized!$B57:$D57)</f>
        <v>6926329.4534696862</v>
      </c>
      <c r="C58" s="45">
        <f>AVERAGE(normalized!$E57:$G57)</f>
        <v>7844761.691226759</v>
      </c>
      <c r="D58" s="45">
        <f>AVERAGE(normalized!$H57:$J57)</f>
        <v>179.36795111111113</v>
      </c>
      <c r="E58" s="45">
        <f>AVERAGE(normalized!$K57:$M57)</f>
        <v>10.758385555555556</v>
      </c>
      <c r="G58" s="45">
        <f>STDEV(normalized!$B57:$D57)</f>
        <v>662825.65211530705</v>
      </c>
      <c r="H58" s="45">
        <f>STDEV(normalized!$E57:$G57)</f>
        <v>1308614.0736773713</v>
      </c>
      <c r="I58" s="45">
        <f>STDEV(normalized!$H57:$J57)</f>
        <v>285.28401763097008</v>
      </c>
      <c r="J58" s="45">
        <f>STDEV(normalized!$K57:$M57)</f>
        <v>18.634070389637348</v>
      </c>
      <c r="L58" s="45">
        <f t="shared" si="8"/>
        <v>382682.5686745618</v>
      </c>
      <c r="M58" s="45">
        <f t="shared" si="9"/>
        <v>755528.68770296313</v>
      </c>
      <c r="N58" s="45">
        <f t="shared" si="10"/>
        <v>164.70880437473852</v>
      </c>
      <c r="O58" s="45">
        <f t="shared" si="11"/>
        <v>10.758385555555558</v>
      </c>
      <c r="Q58" s="55">
        <f t="shared" si="12"/>
        <v>9.5696523904630348E-2</v>
      </c>
      <c r="R58" s="55">
        <f t="shared" si="13"/>
        <v>0.16681374465981147</v>
      </c>
      <c r="S58" s="55">
        <f t="shared" si="14"/>
        <v>1.5904960493987483</v>
      </c>
      <c r="T58" s="55">
        <f t="shared" si="15"/>
        <v>1.7320508075688774</v>
      </c>
    </row>
    <row r="59" spans="1:20" x14ac:dyDescent="0.2">
      <c r="A59" s="29" t="s">
        <v>78</v>
      </c>
      <c r="B59" s="45">
        <f>AVERAGE(normalized!$B58:$D58)</f>
        <v>269448669.25580782</v>
      </c>
      <c r="C59" s="45">
        <f>AVERAGE(normalized!$E58:$G58)</f>
        <v>239043568.78180179</v>
      </c>
      <c r="D59" s="45">
        <f>AVERAGE(normalized!$H58:$J58)</f>
        <v>4178.3459666666668</v>
      </c>
      <c r="E59" s="45">
        <f>AVERAGE(normalized!$K58:$M58)</f>
        <v>13.193351111111111</v>
      </c>
      <c r="G59" s="45">
        <f>STDEV(normalized!$B58:$D58)</f>
        <v>70173662.868100941</v>
      </c>
      <c r="H59" s="45">
        <f>STDEV(normalized!$E58:$G58)</f>
        <v>53951339.731354959</v>
      </c>
      <c r="I59" s="45">
        <f>STDEV(normalized!$H58:$J58)</f>
        <v>7207.0704761277175</v>
      </c>
      <c r="J59" s="45">
        <f>STDEV(normalized!$K58:$M58)</f>
        <v>12.758600995315684</v>
      </c>
      <c r="L59" s="45">
        <f t="shared" si="8"/>
        <v>40514783.14692013</v>
      </c>
      <c r="M59" s="45">
        <f t="shared" si="9"/>
        <v>31148820.51703874</v>
      </c>
      <c r="N59" s="45">
        <f t="shared" si="10"/>
        <v>4161.0040794609422</v>
      </c>
      <c r="O59" s="45">
        <f t="shared" si="11"/>
        <v>7.3661817191285373</v>
      </c>
      <c r="Q59" s="55">
        <f t="shared" si="12"/>
        <v>0.26043425288354205</v>
      </c>
      <c r="R59" s="55">
        <f t="shared" si="13"/>
        <v>0.22569667950615968</v>
      </c>
      <c r="S59" s="55">
        <f t="shared" si="14"/>
        <v>1.7248620706909192</v>
      </c>
      <c r="T59" s="55">
        <f t="shared" si="15"/>
        <v>0.96704778701528737</v>
      </c>
    </row>
    <row r="60" spans="1:20" x14ac:dyDescent="0.2">
      <c r="A60" s="29" t="s">
        <v>79</v>
      </c>
      <c r="B60" s="45">
        <f>AVERAGE(normalized!$B59:$D59)</f>
        <v>50105295.410852142</v>
      </c>
      <c r="C60" s="45">
        <f>AVERAGE(normalized!$E59:$G59)</f>
        <v>38685340.878879599</v>
      </c>
      <c r="D60" s="45">
        <f>AVERAGE(normalized!$H59:$J59)</f>
        <v>380.89839999999998</v>
      </c>
      <c r="E60" s="45">
        <f>AVERAGE(normalized!$K59:$M59)</f>
        <v>391.37554444444442</v>
      </c>
      <c r="G60" s="45">
        <f>STDEV(normalized!$B59:$D59)</f>
        <v>6666686.5564126754</v>
      </c>
      <c r="H60" s="45">
        <f>STDEV(normalized!$E59:$G59)</f>
        <v>405944.26162931148</v>
      </c>
      <c r="I60" s="45">
        <f>STDEV(normalized!$H59:$J59)</f>
        <v>226.18821101952557</v>
      </c>
      <c r="J60" s="45">
        <f>STDEV(normalized!$K59:$M59)</f>
        <v>320.89163789711245</v>
      </c>
      <c r="L60" s="45">
        <f t="shared" si="8"/>
        <v>3849013.2779477178</v>
      </c>
      <c r="M60" s="45">
        <f t="shared" si="9"/>
        <v>234372.02872766688</v>
      </c>
      <c r="N60" s="45">
        <f t="shared" si="10"/>
        <v>130.58982451964297</v>
      </c>
      <c r="O60" s="45">
        <f t="shared" si="11"/>
        <v>185.26687352059778</v>
      </c>
      <c r="Q60" s="55">
        <f t="shared" si="12"/>
        <v>0.13305353260064323</v>
      </c>
      <c r="R60" s="55">
        <f t="shared" si="13"/>
        <v>1.0493490619619645E-2</v>
      </c>
      <c r="S60" s="55">
        <f t="shared" si="14"/>
        <v>0.59382819938210707</v>
      </c>
      <c r="T60" s="55">
        <f t="shared" si="15"/>
        <v>0.81990722836966345</v>
      </c>
    </row>
    <row r="61" spans="1:20" x14ac:dyDescent="0.2">
      <c r="A61" s="29" t="s">
        <v>80</v>
      </c>
      <c r="B61" s="45">
        <f>AVERAGE(normalized!$B60:$D60)</f>
        <v>2227449630.1952739</v>
      </c>
      <c r="C61" s="45">
        <f>AVERAGE(normalized!$E60:$G60)</f>
        <v>1294831068.9192352</v>
      </c>
      <c r="D61" s="45">
        <f>AVERAGE(normalized!$H60:$J60)</f>
        <v>188687.73333333331</v>
      </c>
      <c r="E61" s="45">
        <f>AVERAGE(normalized!$K60:$M60)</f>
        <v>229811.46666666667</v>
      </c>
      <c r="G61" s="45">
        <f>STDEV(normalized!$B60:$D60)</f>
        <v>1559587645.893275</v>
      </c>
      <c r="H61" s="45">
        <f>STDEV(normalized!$E60:$G60)</f>
        <v>1348203610.2621872</v>
      </c>
      <c r="I61" s="45">
        <f>STDEV(normalized!$H60:$J60)</f>
        <v>35730.1723233089</v>
      </c>
      <c r="J61" s="45">
        <f>STDEV(normalized!$K60:$M60)</f>
        <v>15334.136437627578</v>
      </c>
      <c r="L61" s="45">
        <f t="shared" si="8"/>
        <v>900428347.18129718</v>
      </c>
      <c r="M61" s="45">
        <f t="shared" si="9"/>
        <v>778385717.30729914</v>
      </c>
      <c r="N61" s="45">
        <f t="shared" si="10"/>
        <v>20628.824609054111</v>
      </c>
      <c r="O61" s="45">
        <f t="shared" si="11"/>
        <v>8853.1678000547308</v>
      </c>
      <c r="Q61" s="55">
        <f t="shared" si="12"/>
        <v>0.70016741332846688</v>
      </c>
      <c r="R61" s="55">
        <f t="shared" si="13"/>
        <v>1.0412196946953867</v>
      </c>
      <c r="S61" s="55">
        <f t="shared" si="14"/>
        <v>0.18936139457559989</v>
      </c>
      <c r="T61" s="55">
        <f t="shared" si="15"/>
        <v>6.6724853463770786E-2</v>
      </c>
    </row>
    <row r="62" spans="1:20" x14ac:dyDescent="0.2">
      <c r="A62" s="29" t="s">
        <v>81</v>
      </c>
      <c r="B62" s="45">
        <f>AVERAGE(normalized!$B61:$D61)</f>
        <v>40233850.970103823</v>
      </c>
      <c r="C62" s="45">
        <f>AVERAGE(normalized!$E61:$G61)</f>
        <v>54329396.84768153</v>
      </c>
      <c r="D62" s="45">
        <f>AVERAGE(normalized!$H61:$J61)</f>
        <v>417.74644444444448</v>
      </c>
      <c r="E62" s="45">
        <f>AVERAGE(normalized!$K61:$M61)</f>
        <v>268.28777777777776</v>
      </c>
      <c r="G62" s="45">
        <f>STDEV(normalized!$B61:$D61)</f>
        <v>13449041.631130636</v>
      </c>
      <c r="H62" s="45">
        <f>STDEV(normalized!$E61:$G61)</f>
        <v>10774421.743676735</v>
      </c>
      <c r="I62" s="45">
        <f>STDEV(normalized!$H61:$J61)</f>
        <v>314.21909805115342</v>
      </c>
      <c r="J62" s="45">
        <f>STDEV(normalized!$K61:$M61)</f>
        <v>132.82706997568246</v>
      </c>
      <c r="L62" s="45">
        <f t="shared" si="8"/>
        <v>7764807.8060757564</v>
      </c>
      <c r="M62" s="45">
        <f t="shared" si="9"/>
        <v>6220615.2940743202</v>
      </c>
      <c r="N62" s="45">
        <f t="shared" si="10"/>
        <v>181.41448084435484</v>
      </c>
      <c r="O62" s="45">
        <f t="shared" si="11"/>
        <v>76.687744606129527</v>
      </c>
      <c r="Q62" s="55">
        <f t="shared" si="12"/>
        <v>0.33427179618287312</v>
      </c>
      <c r="R62" s="55">
        <f t="shared" si="13"/>
        <v>0.19831660884960711</v>
      </c>
      <c r="S62" s="55">
        <f t="shared" si="14"/>
        <v>0.75217659475002663</v>
      </c>
      <c r="T62" s="55">
        <f t="shared" si="15"/>
        <v>0.49509176704166846</v>
      </c>
    </row>
    <row r="63" spans="1:20" x14ac:dyDescent="0.2">
      <c r="A63" s="29" t="s">
        <v>82</v>
      </c>
      <c r="B63" s="45">
        <f>AVERAGE(normalized!$B62:$D62)</f>
        <v>720005130.76940155</v>
      </c>
      <c r="C63" s="45">
        <f>AVERAGE(normalized!$E62:$G62)</f>
        <v>742309950.06385481</v>
      </c>
      <c r="D63" s="45">
        <f>AVERAGE(normalized!$H62:$J62)</f>
        <v>17427.14777777778</v>
      </c>
      <c r="E63" s="45">
        <f>AVERAGE(normalized!$K62:$M62)</f>
        <v>11789.834444444445</v>
      </c>
      <c r="G63" s="45">
        <f>STDEV(normalized!$B62:$D62)</f>
        <v>97431325.616604269</v>
      </c>
      <c r="H63" s="45">
        <f>STDEV(normalized!$E62:$G62)</f>
        <v>45917593.627827786</v>
      </c>
      <c r="I63" s="45">
        <f>STDEV(normalized!$H62:$J62)</f>
        <v>2695.9466195513501</v>
      </c>
      <c r="J63" s="45">
        <f>STDEV(normalized!$K62:$M62)</f>
        <v>3421.3127149390612</v>
      </c>
      <c r="L63" s="45">
        <f t="shared" si="8"/>
        <v>56252002.072248556</v>
      </c>
      <c r="M63" s="45">
        <f t="shared" si="9"/>
        <v>26510535.041566219</v>
      </c>
      <c r="N63" s="45">
        <f t="shared" si="10"/>
        <v>1556.5055065188337</v>
      </c>
      <c r="O63" s="45">
        <f t="shared" si="11"/>
        <v>1975.2958169519563</v>
      </c>
      <c r="Q63" s="55">
        <f t="shared" si="12"/>
        <v>0.13532032127672286</v>
      </c>
      <c r="R63" s="55">
        <f t="shared" si="13"/>
        <v>6.1857710008976538E-2</v>
      </c>
      <c r="S63" s="55">
        <f t="shared" si="14"/>
        <v>0.1546980982733781</v>
      </c>
      <c r="T63" s="55">
        <f t="shared" si="15"/>
        <v>0.29019175214553056</v>
      </c>
    </row>
    <row r="64" spans="1:20" x14ac:dyDescent="0.2">
      <c r="A64" s="29" t="s">
        <v>83</v>
      </c>
      <c r="B64" s="45">
        <f>AVERAGE(normalized!$B63:$D63)</f>
        <v>345292995.50788969</v>
      </c>
      <c r="C64" s="45">
        <f>AVERAGE(normalized!$E63:$G63)</f>
        <v>394614786.66285866</v>
      </c>
      <c r="D64" s="45">
        <f>AVERAGE(normalized!$H63:$J63)</f>
        <v>24901.756666666668</v>
      </c>
      <c r="E64" s="45">
        <f>AVERAGE(normalized!$K63:$M63)</f>
        <v>118826.5111111111</v>
      </c>
      <c r="G64" s="45">
        <f>STDEV(normalized!$B63:$D63)</f>
        <v>114263514.65103166</v>
      </c>
      <c r="H64" s="45">
        <f>STDEV(normalized!$E63:$G63)</f>
        <v>57591845.060716987</v>
      </c>
      <c r="I64" s="45">
        <f>STDEV(normalized!$H63:$J63)</f>
        <v>10347.815969988282</v>
      </c>
      <c r="J64" s="45">
        <f>STDEV(normalized!$K63:$M63)</f>
        <v>46187.125671715221</v>
      </c>
      <c r="L64" s="45">
        <f t="shared" si="8"/>
        <v>65970070.942325883</v>
      </c>
      <c r="M64" s="45">
        <f t="shared" si="9"/>
        <v>33250667.248932172</v>
      </c>
      <c r="N64" s="45">
        <f t="shared" si="10"/>
        <v>5974.3143357974432</v>
      </c>
      <c r="O64" s="45">
        <f t="shared" si="11"/>
        <v>26666.149439659857</v>
      </c>
      <c r="Q64" s="55">
        <f t="shared" si="12"/>
        <v>0.33091755737170991</v>
      </c>
      <c r="R64" s="55">
        <f t="shared" si="13"/>
        <v>0.14594446788918961</v>
      </c>
      <c r="S64" s="55">
        <f t="shared" si="14"/>
        <v>0.41554562228293723</v>
      </c>
      <c r="T64" s="55">
        <f t="shared" si="15"/>
        <v>0.38869377918978892</v>
      </c>
    </row>
    <row r="65" spans="1:20" x14ac:dyDescent="0.2">
      <c r="A65" s="29" t="s">
        <v>84</v>
      </c>
      <c r="B65" s="45">
        <f>AVERAGE(normalized!$B64:$D64)</f>
        <v>4069869044.667644</v>
      </c>
      <c r="C65" s="45">
        <f>AVERAGE(normalized!$E64:$G64)</f>
        <v>4167441157.2772651</v>
      </c>
      <c r="D65" s="45">
        <f>AVERAGE(normalized!$H64:$J64)</f>
        <v>17453108.888888888</v>
      </c>
      <c r="E65" s="45">
        <f>AVERAGE(normalized!$K64:$M64)</f>
        <v>22053627.777777776</v>
      </c>
      <c r="G65" s="45">
        <f>STDEV(normalized!$B64:$D64)</f>
        <v>231197146.60262856</v>
      </c>
      <c r="H65" s="45">
        <f>STDEV(normalized!$E64:$G64)</f>
        <v>269927812.29182959</v>
      </c>
      <c r="I65" s="45">
        <f>STDEV(normalized!$H64:$J64)</f>
        <v>1714458.9298743564</v>
      </c>
      <c r="J65" s="45">
        <f>STDEV(normalized!$K64:$M64)</f>
        <v>3263554.9575958</v>
      </c>
      <c r="L65" s="45">
        <f t="shared" si="8"/>
        <v>133481734.82690097</v>
      </c>
      <c r="M65" s="45">
        <f t="shared" si="9"/>
        <v>155842895.0884546</v>
      </c>
      <c r="N65" s="45">
        <f t="shared" si="10"/>
        <v>989843.3246775174</v>
      </c>
      <c r="O65" s="45">
        <f t="shared" si="11"/>
        <v>1884214.333283073</v>
      </c>
      <c r="Q65" s="55">
        <f t="shared" si="12"/>
        <v>5.6807023534465768E-2</v>
      </c>
      <c r="R65" s="55">
        <f t="shared" si="13"/>
        <v>6.4770635530264534E-2</v>
      </c>
      <c r="S65" s="55">
        <f t="shared" si="14"/>
        <v>9.8232294360222919E-2</v>
      </c>
      <c r="T65" s="55">
        <f t="shared" si="15"/>
        <v>0.14798268069457055</v>
      </c>
    </row>
    <row r="66" spans="1:20" x14ac:dyDescent="0.2">
      <c r="A66" s="29" t="s">
        <v>85</v>
      </c>
      <c r="B66" s="45">
        <f>AVERAGE(normalized!$B65:$D65)</f>
        <v>17075677.045279559</v>
      </c>
      <c r="C66" s="45">
        <f>AVERAGE(normalized!$E65:$G65)</f>
        <v>19048346.162815202</v>
      </c>
      <c r="D66" s="45">
        <f>AVERAGE(normalized!$H65:$J65)</f>
        <v>41020.944444444445</v>
      </c>
      <c r="E66" s="45">
        <f>AVERAGE(normalized!$K65:$M65)</f>
        <v>48563.155555555561</v>
      </c>
      <c r="G66" s="45">
        <f>STDEV(normalized!$B65:$D65)</f>
        <v>1457231.3701310803</v>
      </c>
      <c r="H66" s="45">
        <f>STDEV(normalized!$E65:$G65)</f>
        <v>8125015.6688814452</v>
      </c>
      <c r="I66" s="45">
        <f>STDEV(normalized!$H65:$J65)</f>
        <v>3606.3722763915989</v>
      </c>
      <c r="J66" s="45">
        <f>STDEV(normalized!$K65:$M65)</f>
        <v>5658.79685772842</v>
      </c>
      <c r="L66" s="45">
        <f t="shared" si="8"/>
        <v>841332.92381674645</v>
      </c>
      <c r="M66" s="45">
        <f t="shared" si="9"/>
        <v>4690979.9835986299</v>
      </c>
      <c r="N66" s="45">
        <f t="shared" si="10"/>
        <v>2082.1400045726932</v>
      </c>
      <c r="O66" s="45">
        <f t="shared" si="11"/>
        <v>3267.107889098912</v>
      </c>
      <c r="Q66" s="55">
        <f t="shared" si="12"/>
        <v>8.5339595394486614E-2</v>
      </c>
      <c r="R66" s="55">
        <f t="shared" si="13"/>
        <v>0.42654703980246383</v>
      </c>
      <c r="S66" s="55">
        <f t="shared" si="14"/>
        <v>8.7915388717482779E-2</v>
      </c>
      <c r="T66" s="55">
        <f t="shared" si="15"/>
        <v>0.11652448843145781</v>
      </c>
    </row>
    <row r="67" spans="1:20" x14ac:dyDescent="0.2">
      <c r="A67" s="29" t="s">
        <v>86</v>
      </c>
      <c r="B67" s="45">
        <f>AVERAGE(normalized!$B66:$D66)</f>
        <v>1514541.262083197</v>
      </c>
      <c r="C67" s="45">
        <f>AVERAGE(normalized!$E66:$G66)</f>
        <v>2658342.7119074785</v>
      </c>
      <c r="D67" s="45">
        <f>AVERAGE(normalized!$H66:$J66)</f>
        <v>524.87399999999991</v>
      </c>
      <c r="E67" s="45">
        <f>AVERAGE(normalized!$K66:$M66)</f>
        <v>698.93933333333337</v>
      </c>
      <c r="G67" s="45">
        <f>STDEV(normalized!$B66:$D66)</f>
        <v>670315.41877150512</v>
      </c>
      <c r="H67" s="45">
        <f>STDEV(normalized!$E66:$G66)</f>
        <v>1422407.5831214546</v>
      </c>
      <c r="I67" s="45">
        <f>STDEV(normalized!$H66:$J66)</f>
        <v>101.30939506339536</v>
      </c>
      <c r="J67" s="45">
        <f>STDEV(normalized!$K66:$M66)</f>
        <v>116.81860392125483</v>
      </c>
      <c r="L67" s="45">
        <f t="shared" si="8"/>
        <v>387006.78746968525</v>
      </c>
      <c r="M67" s="45">
        <f t="shared" si="9"/>
        <v>821227.40101253684</v>
      </c>
      <c r="N67" s="45">
        <f t="shared" si="10"/>
        <v>58.491006511289456</v>
      </c>
      <c r="O67" s="45">
        <f t="shared" si="11"/>
        <v>67.445252420292761</v>
      </c>
      <c r="Q67" s="55">
        <f t="shared" si="12"/>
        <v>0.44258643561120969</v>
      </c>
      <c r="R67" s="55">
        <f t="shared" si="13"/>
        <v>0.53507306516578301</v>
      </c>
      <c r="S67" s="55">
        <f t="shared" si="14"/>
        <v>0.19301660029530016</v>
      </c>
      <c r="T67" s="55">
        <f t="shared" si="15"/>
        <v>0.16713697219489937</v>
      </c>
    </row>
    <row r="68" spans="1:20" x14ac:dyDescent="0.2">
      <c r="A68" s="29" t="s">
        <v>87</v>
      </c>
      <c r="B68" s="45">
        <f>AVERAGE(normalized!$B67:$D67)</f>
        <v>15319170364.388535</v>
      </c>
      <c r="C68" s="45">
        <f>AVERAGE(normalized!$E67:$G67)</f>
        <v>16027802125.962326</v>
      </c>
      <c r="D68" s="45">
        <f>AVERAGE(normalized!$H67:$J67)</f>
        <v>468785.2111111111</v>
      </c>
      <c r="E68" s="45">
        <f>AVERAGE(normalized!$K67:$M67)</f>
        <v>310203.43333333335</v>
      </c>
      <c r="G68" s="45">
        <f>STDEV(normalized!$B67:$D67)</f>
        <v>1861286933.2566547</v>
      </c>
      <c r="H68" s="45">
        <f>STDEV(normalized!$E67:$G67)</f>
        <v>439228302.19154739</v>
      </c>
      <c r="I68" s="45">
        <f>STDEV(normalized!$H67:$J67)</f>
        <v>160314.3529912068</v>
      </c>
      <c r="J68" s="45">
        <f>STDEV(normalized!$K67:$M67)</f>
        <v>17794.754229922171</v>
      </c>
      <c r="L68" s="45">
        <f t="shared" si="8"/>
        <v>1074614511.9548626</v>
      </c>
      <c r="M68" s="45">
        <f t="shared" si="9"/>
        <v>253588578.5059922</v>
      </c>
      <c r="N68" s="45">
        <f t="shared" si="10"/>
        <v>92557.534854433936</v>
      </c>
      <c r="O68" s="45">
        <f t="shared" si="11"/>
        <v>10273.806144808797</v>
      </c>
      <c r="Q68" s="55">
        <f t="shared" si="12"/>
        <v>0.12150050485654666</v>
      </c>
      <c r="R68" s="55">
        <f t="shared" si="13"/>
        <v>2.7404150534156638E-2</v>
      </c>
      <c r="S68" s="55">
        <f t="shared" si="14"/>
        <v>0.34197826465393599</v>
      </c>
      <c r="T68" s="55">
        <f t="shared" si="15"/>
        <v>5.736478812857166E-2</v>
      </c>
    </row>
    <row r="69" spans="1:20" x14ac:dyDescent="0.2">
      <c r="A69" s="29" t="s">
        <v>88</v>
      </c>
      <c r="B69" s="45">
        <f>AVERAGE(normalized!$B68:$D68)</f>
        <v>824337257.61554778</v>
      </c>
      <c r="C69" s="45">
        <f>AVERAGE(normalized!$E68:$G68)</f>
        <v>986980722.86037815</v>
      </c>
      <c r="D69" s="45">
        <f>AVERAGE(normalized!$H68:$J68)</f>
        <v>78158.711111111115</v>
      </c>
      <c r="E69" s="45">
        <f>AVERAGE(normalized!$K68:$M68)</f>
        <v>29161.137777777778</v>
      </c>
      <c r="G69" s="45">
        <f>STDEV(normalized!$B68:$D68)</f>
        <v>148682866.98826504</v>
      </c>
      <c r="H69" s="45">
        <f>STDEV(normalized!$E68:$G68)</f>
        <v>152786540.37134951</v>
      </c>
      <c r="I69" s="45">
        <f>STDEV(normalized!$H68:$J68)</f>
        <v>43647.924463959112</v>
      </c>
      <c r="J69" s="45">
        <f>STDEV(normalized!$K68:$M68)</f>
        <v>4110.4978303314274</v>
      </c>
      <c r="L69" s="45">
        <f t="shared" si="8"/>
        <v>85842093.279560149</v>
      </c>
      <c r="M69" s="45">
        <f t="shared" si="9"/>
        <v>88211350.211950272</v>
      </c>
      <c r="N69" s="45">
        <f t="shared" si="10"/>
        <v>25200.140938835248</v>
      </c>
      <c r="O69" s="45">
        <f t="shared" si="11"/>
        <v>2373.1970288452226</v>
      </c>
      <c r="Q69" s="55">
        <f t="shared" si="12"/>
        <v>0.18036654975214933</v>
      </c>
      <c r="R69" s="55">
        <f t="shared" si="13"/>
        <v>0.15480194985830867</v>
      </c>
      <c r="S69" s="55">
        <f t="shared" si="14"/>
        <v>0.55845245966132728</v>
      </c>
      <c r="T69" s="55">
        <f t="shared" si="15"/>
        <v>0.14095807446387873</v>
      </c>
    </row>
    <row r="70" spans="1:20" x14ac:dyDescent="0.2">
      <c r="A70" s="29" t="s">
        <v>89</v>
      </c>
      <c r="B70" s="45">
        <f>AVERAGE(normalized!$B69:$D69)</f>
        <v>808921.53659908322</v>
      </c>
      <c r="C70" s="45">
        <f>AVERAGE(normalized!$E69:$G69)</f>
        <v>722100.95364284469</v>
      </c>
      <c r="D70" s="45">
        <f>AVERAGE(normalized!$H69:$J69)</f>
        <v>12261.868888888888</v>
      </c>
      <c r="E70" s="45">
        <f>AVERAGE(normalized!$K69:$M69)</f>
        <v>12450.042222222221</v>
      </c>
      <c r="G70" s="45">
        <f>STDEV(normalized!$B69:$D69)</f>
        <v>152490.09685127123</v>
      </c>
      <c r="H70" s="45">
        <f>STDEV(normalized!$E69:$G69)</f>
        <v>79603.870255100715</v>
      </c>
      <c r="I70" s="45">
        <f>STDEV(normalized!$H69:$J69)</f>
        <v>2863.1091211368548</v>
      </c>
      <c r="J70" s="45">
        <f>STDEV(normalized!$K69:$M69)</f>
        <v>1491.8247995485758</v>
      </c>
      <c r="L70" s="45">
        <f t="shared" si="8"/>
        <v>88040.198465833557</v>
      </c>
      <c r="M70" s="45">
        <f t="shared" si="9"/>
        <v>45959.31592031844</v>
      </c>
      <c r="N70" s="45">
        <f t="shared" si="10"/>
        <v>1653.016821807636</v>
      </c>
      <c r="O70" s="45">
        <f t="shared" si="11"/>
        <v>861.30544960312977</v>
      </c>
      <c r="Q70" s="55">
        <f t="shared" si="12"/>
        <v>0.18851036837562676</v>
      </c>
      <c r="R70" s="55">
        <f t="shared" si="13"/>
        <v>0.11023925374079101</v>
      </c>
      <c r="S70" s="55">
        <f t="shared" si="14"/>
        <v>0.23349696095113737</v>
      </c>
      <c r="T70" s="55">
        <f t="shared" si="15"/>
        <v>0.11982487873702155</v>
      </c>
    </row>
    <row r="71" spans="1:20" x14ac:dyDescent="0.2">
      <c r="A71" s="29" t="s">
        <v>90</v>
      </c>
      <c r="B71" s="45">
        <f>AVERAGE(normalized!$B70:$D70)</f>
        <v>19434999.975532483</v>
      </c>
      <c r="C71" s="45">
        <f>AVERAGE(normalized!$E70:$G70)</f>
        <v>17763870.237257078</v>
      </c>
      <c r="D71" s="45">
        <f>AVERAGE(normalized!$H70:$J70)</f>
        <v>264993.23333333334</v>
      </c>
      <c r="E71" s="45">
        <f>AVERAGE(normalized!$K70:$M70)</f>
        <v>256818.35555555555</v>
      </c>
      <c r="G71" s="45">
        <f>STDEV(normalized!$B70:$D70)</f>
        <v>5412322.0843479121</v>
      </c>
      <c r="H71" s="45">
        <f>STDEV(normalized!$E70:$G70)</f>
        <v>4817339.7104289504</v>
      </c>
      <c r="I71" s="45">
        <f>STDEV(normalized!$H70:$J70)</f>
        <v>23137.787403893621</v>
      </c>
      <c r="J71" s="45">
        <f>STDEV(normalized!$K70:$M70)</f>
        <v>37542.540463442921</v>
      </c>
      <c r="L71" s="45">
        <f t="shared" ref="L71:L90" si="16">G71/(SQRT(L$3))</f>
        <v>3124805.6123392237</v>
      </c>
      <c r="M71" s="45">
        <f t="shared" ref="M71:M90" si="17">H71/(SQRT(M$3))</f>
        <v>2781292.3785940283</v>
      </c>
      <c r="N71" s="45">
        <f t="shared" ref="N71:N90" si="18">I71/(SQRT(N$3))</f>
        <v>13358.607786090315</v>
      </c>
      <c r="O71" s="45">
        <f t="shared" ref="O71:O90" si="19">J71/(SQRT(O$3))</f>
        <v>21675.19584263119</v>
      </c>
      <c r="Q71" s="55">
        <f t="shared" ref="Q71:Q90" si="20">G71/B71</f>
        <v>0.27848325655578626</v>
      </c>
      <c r="R71" s="55">
        <f t="shared" ref="R71:R90" si="21">H71/C71</f>
        <v>0.27118750847015849</v>
      </c>
      <c r="S71" s="55">
        <f t="shared" ref="S71:S90" si="22">I71/D71</f>
        <v>8.7314634841217778E-2</v>
      </c>
      <c r="T71" s="55">
        <f t="shared" ref="T71:T90" si="23">J71/E71</f>
        <v>0.14618324450458384</v>
      </c>
    </row>
    <row r="72" spans="1:20" x14ac:dyDescent="0.2">
      <c r="A72" s="29" t="s">
        <v>91</v>
      </c>
      <c r="B72" s="45">
        <f>AVERAGE(normalized!$B71:$D71)</f>
        <v>183332529.74771664</v>
      </c>
      <c r="C72" s="45">
        <f>AVERAGE(normalized!$E71:$G71)</f>
        <v>253404382.55385938</v>
      </c>
      <c r="D72" s="45">
        <f>AVERAGE(normalized!$H71:$J71)</f>
        <v>325290.91111111111</v>
      </c>
      <c r="E72" s="45">
        <f>AVERAGE(normalized!$K71:$M71)</f>
        <v>438506.22222222219</v>
      </c>
      <c r="G72" s="45">
        <f>STDEV(normalized!$B71:$D71)</f>
        <v>41742682.904720917</v>
      </c>
      <c r="H72" s="45">
        <f>STDEV(normalized!$E71:$G71)</f>
        <v>134246606.69585478</v>
      </c>
      <c r="I72" s="45">
        <f>STDEV(normalized!$H71:$J71)</f>
        <v>20602.720176939263</v>
      </c>
      <c r="J72" s="45">
        <f>STDEV(normalized!$K71:$M71)</f>
        <v>69495.372436134974</v>
      </c>
      <c r="L72" s="45">
        <f t="shared" si="16"/>
        <v>24100149.211737812</v>
      </c>
      <c r="M72" s="45">
        <f t="shared" si="17"/>
        <v>77507314.513645574</v>
      </c>
      <c r="N72" s="45">
        <f t="shared" si="18"/>
        <v>11894.986040194419</v>
      </c>
      <c r="O72" s="45">
        <f t="shared" si="19"/>
        <v>40123.17198343583</v>
      </c>
      <c r="Q72" s="55">
        <f t="shared" si="20"/>
        <v>0.22768835930079023</v>
      </c>
      <c r="R72" s="55">
        <f t="shared" si="21"/>
        <v>0.52977223733422041</v>
      </c>
      <c r="S72" s="55">
        <f t="shared" si="22"/>
        <v>6.3336292140981146E-2</v>
      </c>
      <c r="T72" s="55">
        <f t="shared" si="23"/>
        <v>0.15848206687684524</v>
      </c>
    </row>
    <row r="73" spans="1:20" x14ac:dyDescent="0.2">
      <c r="A73" s="29" t="s">
        <v>92</v>
      </c>
      <c r="B73" s="45">
        <f>AVERAGE(normalized!$B72:$D72)</f>
        <v>430577259.01751882</v>
      </c>
      <c r="C73" s="45">
        <f>AVERAGE(normalized!$E72:$G72)</f>
        <v>248809678.96910033</v>
      </c>
      <c r="D73" s="45">
        <f>AVERAGE(normalized!$H72:$J72)</f>
        <v>494441.66666666669</v>
      </c>
      <c r="E73" s="45">
        <f>AVERAGE(normalized!$K72:$M72)</f>
        <v>500363.66666666669</v>
      </c>
      <c r="G73" s="45">
        <f>STDEV(normalized!$B72:$D72)</f>
        <v>115816937.1943277</v>
      </c>
      <c r="H73" s="45">
        <f>STDEV(normalized!$E72:$G72)</f>
        <v>56490398.404089451</v>
      </c>
      <c r="I73" s="45">
        <f>STDEV(normalized!$H72:$J72)</f>
        <v>28273.224312058926</v>
      </c>
      <c r="J73" s="45">
        <f>STDEV(normalized!$K72:$M72)</f>
        <v>37474.216746688333</v>
      </c>
      <c r="L73" s="45">
        <f t="shared" si="16"/>
        <v>66866939.865863077</v>
      </c>
      <c r="M73" s="45">
        <f t="shared" si="17"/>
        <v>32614746.725230251</v>
      </c>
      <c r="N73" s="45">
        <f t="shared" si="18"/>
        <v>16323.553667425895</v>
      </c>
      <c r="O73" s="45">
        <f t="shared" si="19"/>
        <v>21635.749126370891</v>
      </c>
      <c r="Q73" s="55">
        <f t="shared" si="20"/>
        <v>0.26898061792347344</v>
      </c>
      <c r="R73" s="55">
        <f t="shared" si="21"/>
        <v>0.22704260798111875</v>
      </c>
      <c r="S73" s="55">
        <f t="shared" si="22"/>
        <v>5.7182123227328317E-2</v>
      </c>
      <c r="T73" s="55">
        <f t="shared" si="23"/>
        <v>7.4893960619352856E-2</v>
      </c>
    </row>
    <row r="74" spans="1:20" x14ac:dyDescent="0.2">
      <c r="A74" s="29" t="s">
        <v>93</v>
      </c>
      <c r="B74" s="45">
        <f>AVERAGE(normalized!$B73:$D73)</f>
        <v>221631.27330847006</v>
      </c>
      <c r="C74" s="45">
        <f>AVERAGE(normalized!$E73:$G73)</f>
        <v>308955.10115985171</v>
      </c>
      <c r="D74" s="45">
        <f>AVERAGE(normalized!$H73:$J73)</f>
        <v>35718.61</v>
      </c>
      <c r="E74" s="45">
        <f>AVERAGE(normalized!$K73:$M73)</f>
        <v>37968.144444444442</v>
      </c>
      <c r="G74" s="45">
        <f>STDEV(normalized!$B73:$D73)</f>
        <v>115393.71888130857</v>
      </c>
      <c r="H74" s="45">
        <f>STDEV(normalized!$E73:$G73)</f>
        <v>273434.64560377807</v>
      </c>
      <c r="I74" s="45">
        <f>STDEV(normalized!$H73:$J73)</f>
        <v>5847.1911536005273</v>
      </c>
      <c r="J74" s="45">
        <f>STDEV(normalized!$K73:$M73)</f>
        <v>5994.3179140594993</v>
      </c>
      <c r="L74" s="45">
        <f t="shared" si="16"/>
        <v>66622.594658915506</v>
      </c>
      <c r="M74" s="45">
        <f t="shared" si="17"/>
        <v>157867.5662451112</v>
      </c>
      <c r="N74" s="45">
        <f t="shared" si="18"/>
        <v>3375.8773865344629</v>
      </c>
      <c r="O74" s="45">
        <f t="shared" si="19"/>
        <v>3460.8210612904481</v>
      </c>
      <c r="Q74" s="55">
        <f t="shared" si="20"/>
        <v>0.52065630070491764</v>
      </c>
      <c r="R74" s="55">
        <f t="shared" si="21"/>
        <v>0.88503036388547751</v>
      </c>
      <c r="S74" s="55">
        <f t="shared" si="22"/>
        <v>0.1637015313194026</v>
      </c>
      <c r="T74" s="55">
        <f t="shared" si="23"/>
        <v>0.15787755766759881</v>
      </c>
    </row>
    <row r="75" spans="1:20" x14ac:dyDescent="0.2">
      <c r="A75" s="29" t="s">
        <v>94</v>
      </c>
      <c r="B75" s="45">
        <f>AVERAGE(normalized!$B74:$D74)</f>
        <v>294033.89199533168</v>
      </c>
      <c r="C75" s="45">
        <f>AVERAGE(normalized!$E74:$G74)</f>
        <v>418169.03675197513</v>
      </c>
      <c r="D75" s="45">
        <f>AVERAGE(normalized!$H74:$J74)</f>
        <v>243.92365555555557</v>
      </c>
      <c r="E75" s="45">
        <f>AVERAGE(normalized!$K74:$M74)</f>
        <v>190.94723333333332</v>
      </c>
      <c r="G75" s="45">
        <f>STDEV(normalized!$B74:$D74)</f>
        <v>94499.546213297333</v>
      </c>
      <c r="H75" s="45">
        <f>STDEV(normalized!$E74:$G74)</f>
        <v>102579.306763277</v>
      </c>
      <c r="I75" s="45">
        <f>STDEV(normalized!$H74:$J74)</f>
        <v>72.640782887900045</v>
      </c>
      <c r="J75" s="45">
        <f>STDEV(normalized!$K74:$M74)</f>
        <v>163.98828186959312</v>
      </c>
      <c r="L75" s="45">
        <f t="shared" si="16"/>
        <v>54559.338444544701</v>
      </c>
      <c r="M75" s="45">
        <f t="shared" si="17"/>
        <v>59224.190373063175</v>
      </c>
      <c r="N75" s="45">
        <f t="shared" si="18"/>
        <v>41.939175554474254</v>
      </c>
      <c r="O75" s="45">
        <f t="shared" si="19"/>
        <v>94.678678681353816</v>
      </c>
      <c r="Q75" s="55">
        <f t="shared" si="20"/>
        <v>0.32138997845458472</v>
      </c>
      <c r="R75" s="55">
        <f t="shared" si="21"/>
        <v>0.24530583985853296</v>
      </c>
      <c r="S75" s="55">
        <f t="shared" si="22"/>
        <v>0.29780130476666922</v>
      </c>
      <c r="T75" s="55">
        <f t="shared" si="23"/>
        <v>0.85881465264972756</v>
      </c>
    </row>
    <row r="76" spans="1:20" x14ac:dyDescent="0.2">
      <c r="A76" s="29" t="s">
        <v>95</v>
      </c>
      <c r="B76" s="45">
        <f>AVERAGE(normalized!$B75:$D75)</f>
        <v>180329229.71322945</v>
      </c>
      <c r="C76" s="45">
        <f>AVERAGE(normalized!$E75:$G75)</f>
        <v>232692335.12224746</v>
      </c>
      <c r="D76" s="45">
        <f>AVERAGE(normalized!$H75:$J75)</f>
        <v>32154.157777777775</v>
      </c>
      <c r="E76" s="45">
        <f>AVERAGE(normalized!$K75:$M75)</f>
        <v>35192.711111111108</v>
      </c>
      <c r="G76" s="45">
        <f>STDEV(normalized!$B75:$D75)</f>
        <v>12317471.812932281</v>
      </c>
      <c r="H76" s="45">
        <f>STDEV(normalized!$E75:$G75)</f>
        <v>75529586.807244852</v>
      </c>
      <c r="I76" s="45">
        <f>STDEV(normalized!$H75:$J75)</f>
        <v>3931.5035473811267</v>
      </c>
      <c r="J76" s="45">
        <f>STDEV(normalized!$K75:$M75)</f>
        <v>706.33720648091253</v>
      </c>
      <c r="L76" s="45">
        <f t="shared" si="16"/>
        <v>7111495.6669320809</v>
      </c>
      <c r="M76" s="45">
        <f t="shared" si="17"/>
        <v>43607027.274944022</v>
      </c>
      <c r="N76" s="45">
        <f t="shared" si="18"/>
        <v>2269.854631400462</v>
      </c>
      <c r="O76" s="45">
        <f t="shared" si="19"/>
        <v>407.80397630040312</v>
      </c>
      <c r="Q76" s="55">
        <f t="shared" si="20"/>
        <v>6.8305464580092068E-2</v>
      </c>
      <c r="R76" s="55">
        <f t="shared" si="21"/>
        <v>0.32458992156988997</v>
      </c>
      <c r="S76" s="55">
        <f t="shared" si="22"/>
        <v>0.12227045642284708</v>
      </c>
      <c r="T76" s="55">
        <f t="shared" si="23"/>
        <v>2.0070553935184223E-2</v>
      </c>
    </row>
    <row r="77" spans="1:20" x14ac:dyDescent="0.2">
      <c r="A77" s="29" t="s">
        <v>96</v>
      </c>
      <c r="B77" s="45">
        <f>AVERAGE(normalized!$B76:$D76)</f>
        <v>646274.20427211293</v>
      </c>
      <c r="C77" s="45">
        <f>AVERAGE(normalized!$E76:$G76)</f>
        <v>790466.41482901422</v>
      </c>
      <c r="D77" s="45">
        <f>AVERAGE(normalized!$H76:$J76)</f>
        <v>716.71100000000013</v>
      </c>
      <c r="E77" s="45">
        <f>AVERAGE(normalized!$K76:$M76)</f>
        <v>612.55688888888892</v>
      </c>
      <c r="G77" s="45">
        <f>STDEV(normalized!$B76:$D76)</f>
        <v>226797.67522701601</v>
      </c>
      <c r="H77" s="45">
        <f>STDEV(normalized!$E76:$G76)</f>
        <v>464113.32136063458</v>
      </c>
      <c r="I77" s="45">
        <f>STDEV(normalized!$H76:$J76)</f>
        <v>151.76803769349169</v>
      </c>
      <c r="J77" s="45">
        <f>STDEV(normalized!$K76:$M76)</f>
        <v>138.22022579698799</v>
      </c>
      <c r="L77" s="45">
        <f t="shared" si="16"/>
        <v>130941.69884389902</v>
      </c>
      <c r="M77" s="45">
        <f t="shared" si="17"/>
        <v>267955.95102205366</v>
      </c>
      <c r="N77" s="45">
        <f t="shared" si="18"/>
        <v>87.623317416718706</v>
      </c>
      <c r="O77" s="45">
        <f t="shared" si="19"/>
        <v>79.801484571341874</v>
      </c>
      <c r="Q77" s="55">
        <f t="shared" si="20"/>
        <v>0.35093103473386217</v>
      </c>
      <c r="R77" s="55">
        <f t="shared" si="21"/>
        <v>0.58713857117006918</v>
      </c>
      <c r="S77" s="55">
        <f t="shared" si="22"/>
        <v>0.21175625558068967</v>
      </c>
      <c r="T77" s="55">
        <f t="shared" si="23"/>
        <v>0.22564471693021743</v>
      </c>
    </row>
    <row r="78" spans="1:20" x14ac:dyDescent="0.2">
      <c r="A78" s="29" t="s">
        <v>97</v>
      </c>
      <c r="B78" s="45">
        <f>AVERAGE(normalized!$B77:$D77)</f>
        <v>101564812.43917327</v>
      </c>
      <c r="C78" s="45">
        <f>AVERAGE(normalized!$E77:$G77)</f>
        <v>107576967.17263506</v>
      </c>
      <c r="D78" s="45">
        <f>AVERAGE(normalized!$H77:$J77)</f>
        <v>7309892.2222222211</v>
      </c>
      <c r="E78" s="45">
        <f>AVERAGE(normalized!$K77:$M77)</f>
        <v>8736615.555555556</v>
      </c>
      <c r="G78" s="45">
        <f>STDEV(normalized!$B77:$D77)</f>
        <v>49735589.996793702</v>
      </c>
      <c r="H78" s="45">
        <f>STDEV(normalized!$E77:$G77)</f>
        <v>122580356.67705983</v>
      </c>
      <c r="I78" s="45">
        <f>STDEV(normalized!$H77:$J77)</f>
        <v>732908.06385956088</v>
      </c>
      <c r="J78" s="45">
        <f>STDEV(normalized!$K77:$M77)</f>
        <v>1140841.2627790223</v>
      </c>
      <c r="L78" s="45">
        <f t="shared" si="16"/>
        <v>28714856.272953704</v>
      </c>
      <c r="M78" s="45">
        <f t="shared" si="17"/>
        <v>70771801.924860835</v>
      </c>
      <c r="N78" s="45">
        <f t="shared" si="18"/>
        <v>423144.66796056496</v>
      </c>
      <c r="O78" s="45">
        <f t="shared" si="19"/>
        <v>658665.01016810117</v>
      </c>
      <c r="Q78" s="55">
        <f t="shared" si="20"/>
        <v>0.48969312109526253</v>
      </c>
      <c r="R78" s="55">
        <f t="shared" si="21"/>
        <v>1.1394665596060907</v>
      </c>
      <c r="S78" s="55">
        <f t="shared" si="22"/>
        <v>0.10026249930628327</v>
      </c>
      <c r="T78" s="55">
        <f t="shared" si="23"/>
        <v>0.13058160285576134</v>
      </c>
    </row>
    <row r="79" spans="1:20" x14ac:dyDescent="0.2">
      <c r="A79" s="29" t="s">
        <v>98</v>
      </c>
      <c r="B79" s="45">
        <f>AVERAGE(normalized!$B78:$D78)</f>
        <v>1417312.1793902349</v>
      </c>
      <c r="C79" s="45">
        <f>AVERAGE(normalized!$E78:$G78)</f>
        <v>1905609.401090469</v>
      </c>
      <c r="D79" s="45">
        <f>AVERAGE(normalized!$H78:$J78)</f>
        <v>314.48617777777775</v>
      </c>
      <c r="E79" s="45">
        <f>AVERAGE(normalized!$K78:$M78)</f>
        <v>386.7116444444444</v>
      </c>
      <c r="G79" s="45">
        <f>STDEV(normalized!$B78:$D78)</f>
        <v>366463.40600582835</v>
      </c>
      <c r="H79" s="45">
        <f>STDEV(normalized!$E78:$G78)</f>
        <v>583076.99357664923</v>
      </c>
      <c r="I79" s="45">
        <f>STDEV(normalized!$H78:$J78)</f>
        <v>74.322381286163875</v>
      </c>
      <c r="J79" s="45">
        <f>STDEV(normalized!$K78:$M78)</f>
        <v>116.57573785713258</v>
      </c>
      <c r="L79" s="45">
        <f t="shared" si="16"/>
        <v>211577.74610561214</v>
      </c>
      <c r="M79" s="45">
        <f t="shared" si="17"/>
        <v>336639.65919975616</v>
      </c>
      <c r="N79" s="45">
        <f t="shared" si="18"/>
        <v>42.910046842380723</v>
      </c>
      <c r="O79" s="45">
        <f t="shared" si="19"/>
        <v>67.305033632794746</v>
      </c>
      <c r="Q79" s="55">
        <f t="shared" si="20"/>
        <v>0.25856223585370625</v>
      </c>
      <c r="R79" s="55">
        <f t="shared" si="21"/>
        <v>0.3059792805613723</v>
      </c>
      <c r="S79" s="55">
        <f t="shared" si="22"/>
        <v>0.23632956402516858</v>
      </c>
      <c r="T79" s="55">
        <f t="shared" si="23"/>
        <v>0.30145391154333351</v>
      </c>
    </row>
    <row r="80" spans="1:20" x14ac:dyDescent="0.2">
      <c r="A80" s="29" t="s">
        <v>99</v>
      </c>
      <c r="B80" s="45">
        <f>AVERAGE(normalized!$B79:$D79)</f>
        <v>91936377.368995905</v>
      </c>
      <c r="C80" s="45">
        <f>AVERAGE(normalized!$E79:$G79)</f>
        <v>94719281.778626516</v>
      </c>
      <c r="D80" s="45">
        <f>AVERAGE(normalized!$H79:$J79)</f>
        <v>15779.285555555556</v>
      </c>
      <c r="E80" s="45">
        <f>AVERAGE(normalized!$K79:$M79)</f>
        <v>11981.754444444445</v>
      </c>
      <c r="G80" s="45">
        <f>STDEV(normalized!$B79:$D79)</f>
        <v>13721641.236456228</v>
      </c>
      <c r="H80" s="45">
        <f>STDEV(normalized!$E79:$G79)</f>
        <v>33024066.149096571</v>
      </c>
      <c r="I80" s="45">
        <f>STDEV(normalized!$H79:$J79)</f>
        <v>2375.6984294596568</v>
      </c>
      <c r="J80" s="45">
        <f>STDEV(normalized!$K79:$M79)</f>
        <v>1580.1316095760537</v>
      </c>
      <c r="L80" s="45">
        <f t="shared" si="16"/>
        <v>7922193.2615914736</v>
      </c>
      <c r="M80" s="45">
        <f t="shared" si="17"/>
        <v>19066453.480916914</v>
      </c>
      <c r="N80" s="45">
        <f t="shared" si="18"/>
        <v>1371.6101277619041</v>
      </c>
      <c r="O80" s="45">
        <f t="shared" si="19"/>
        <v>912.28941014377131</v>
      </c>
      <c r="Q80" s="55">
        <f t="shared" si="20"/>
        <v>0.14925148922697964</v>
      </c>
      <c r="R80" s="55">
        <f t="shared" si="21"/>
        <v>0.34865199069265407</v>
      </c>
      <c r="S80" s="55">
        <f t="shared" si="22"/>
        <v>0.15055804783399862</v>
      </c>
      <c r="T80" s="55">
        <f t="shared" si="23"/>
        <v>0.13187814997399736</v>
      </c>
    </row>
    <row r="81" spans="1:20" x14ac:dyDescent="0.2">
      <c r="A81" s="29" t="s">
        <v>100</v>
      </c>
      <c r="B81" s="45">
        <f>AVERAGE(normalized!$B80:$D80)</f>
        <v>7443326605.7556839</v>
      </c>
      <c r="C81" s="45">
        <f>AVERAGE(normalized!$E80:$G80)</f>
        <v>13615469029.753908</v>
      </c>
      <c r="D81" s="45">
        <f>AVERAGE(normalized!$H80:$J80)</f>
        <v>10906682.222222222</v>
      </c>
      <c r="E81" s="45">
        <f>AVERAGE(normalized!$K80:$M80)</f>
        <v>4751846.666666667</v>
      </c>
      <c r="G81" s="45">
        <f>STDEV(normalized!$B80:$D80)</f>
        <v>4374736501.0554733</v>
      </c>
      <c r="H81" s="45">
        <f>STDEV(normalized!$E80:$G80)</f>
        <v>1933531036.2559049</v>
      </c>
      <c r="I81" s="45">
        <f>STDEV(normalized!$H80:$J80)</f>
        <v>5569339.0277296454</v>
      </c>
      <c r="J81" s="45">
        <f>STDEV(normalized!$K80:$M80)</f>
        <v>670162.37759549101</v>
      </c>
      <c r="L81" s="45">
        <f t="shared" si="16"/>
        <v>2525755296.5180593</v>
      </c>
      <c r="M81" s="45">
        <f t="shared" si="17"/>
        <v>1116324664.2688429</v>
      </c>
      <c r="N81" s="45">
        <f t="shared" si="18"/>
        <v>3215459.3868679996</v>
      </c>
      <c r="O81" s="45">
        <f t="shared" si="19"/>
        <v>386918.42910551641</v>
      </c>
      <c r="Q81" s="55">
        <f t="shared" si="20"/>
        <v>0.58773942522858413</v>
      </c>
      <c r="R81" s="55">
        <f t="shared" si="21"/>
        <v>0.14200987362466591</v>
      </c>
      <c r="S81" s="55">
        <f t="shared" si="22"/>
        <v>0.51063549063364022</v>
      </c>
      <c r="T81" s="55">
        <f t="shared" si="23"/>
        <v>0.14103198705811726</v>
      </c>
    </row>
    <row r="82" spans="1:20" x14ac:dyDescent="0.2">
      <c r="A82" s="29" t="s">
        <v>101</v>
      </c>
      <c r="B82" s="45">
        <f>AVERAGE(normalized!$B81:$D81)</f>
        <v>45404382.671061181</v>
      </c>
      <c r="C82" s="45">
        <f>AVERAGE(normalized!$E81:$G81)</f>
        <v>40464640.05200056</v>
      </c>
      <c r="D82" s="45">
        <f>AVERAGE(normalized!$H81:$J81)</f>
        <v>113038.54444444443</v>
      </c>
      <c r="E82" s="45">
        <f>AVERAGE(normalized!$K81:$M81)</f>
        <v>147325.05555555553</v>
      </c>
      <c r="G82" s="45">
        <f>STDEV(normalized!$B81:$D81)</f>
        <v>12884060.2603596</v>
      </c>
      <c r="H82" s="45">
        <f>STDEV(normalized!$E81:$G81)</f>
        <v>10929287.342822449</v>
      </c>
      <c r="I82" s="45">
        <f>STDEV(normalized!$H81:$J81)</f>
        <v>13362.230653779885</v>
      </c>
      <c r="J82" s="45">
        <f>STDEV(normalized!$K81:$M81)</f>
        <v>15467.441505459621</v>
      </c>
      <c r="L82" s="45">
        <f t="shared" si="16"/>
        <v>7438615.659573975</v>
      </c>
      <c r="M82" s="45">
        <f t="shared" si="17"/>
        <v>6310026.9894293109</v>
      </c>
      <c r="N82" s="45">
        <f t="shared" si="18"/>
        <v>7714.687464933686</v>
      </c>
      <c r="O82" s="45">
        <f t="shared" si="19"/>
        <v>8930.1315168519031</v>
      </c>
      <c r="Q82" s="55">
        <f t="shared" si="20"/>
        <v>0.28376248067725302</v>
      </c>
      <c r="R82" s="55">
        <f t="shared" si="21"/>
        <v>0.27009476245871383</v>
      </c>
      <c r="S82" s="55">
        <f t="shared" si="22"/>
        <v>0.11820950738044121</v>
      </c>
      <c r="T82" s="55">
        <f t="shared" si="23"/>
        <v>0.1049885333294643</v>
      </c>
    </row>
    <row r="83" spans="1:20" x14ac:dyDescent="0.2">
      <c r="A83" s="29" t="s">
        <v>102</v>
      </c>
      <c r="B83" s="45">
        <f>AVERAGE(normalized!$B82:$D82)</f>
        <v>13210555.172385737</v>
      </c>
      <c r="C83" s="45">
        <f>AVERAGE(normalized!$E82:$G82)</f>
        <v>22011848.05562954</v>
      </c>
      <c r="D83" s="45">
        <f>AVERAGE(normalized!$H82:$J82)</f>
        <v>110.79495555555555</v>
      </c>
      <c r="E83" s="45">
        <f>AVERAGE(normalized!$K82:$M82)</f>
        <v>133.23837777777777</v>
      </c>
      <c r="G83" s="45">
        <f>STDEV(normalized!$B82:$D82)</f>
        <v>3333368.5361152687</v>
      </c>
      <c r="H83" s="45">
        <f>STDEV(normalized!$E82:$G82)</f>
        <v>2556505.0957574914</v>
      </c>
      <c r="I83" s="45">
        <f>STDEV(normalized!$H82:$J82)</f>
        <v>21.703202465543537</v>
      </c>
      <c r="J83" s="45">
        <f>STDEV(normalized!$K82:$M82)</f>
        <v>56.425536647498056</v>
      </c>
      <c r="L83" s="45">
        <f t="shared" si="16"/>
        <v>1924521.2216343794</v>
      </c>
      <c r="M83" s="45">
        <f t="shared" si="17"/>
        <v>1475998.9052202378</v>
      </c>
      <c r="N83" s="45">
        <f t="shared" si="18"/>
        <v>12.530349785758512</v>
      </c>
      <c r="O83" s="45">
        <f t="shared" si="19"/>
        <v>32.577298772602099</v>
      </c>
      <c r="Q83" s="55">
        <f t="shared" si="20"/>
        <v>0.25232615076488757</v>
      </c>
      <c r="R83" s="55">
        <f t="shared" si="21"/>
        <v>0.11614222891674304</v>
      </c>
      <c r="S83" s="55">
        <f t="shared" si="22"/>
        <v>0.19588619677419314</v>
      </c>
      <c r="T83" s="55">
        <f t="shared" si="23"/>
        <v>0.42349312254167221</v>
      </c>
    </row>
    <row r="84" spans="1:20" x14ac:dyDescent="0.2">
      <c r="A84" s="29" t="s">
        <v>103</v>
      </c>
      <c r="B84" s="45">
        <f>AVERAGE(normalized!$B83:$D83)</f>
        <v>1817194.1744717304</v>
      </c>
      <c r="C84" s="45">
        <f>AVERAGE(normalized!$E83:$G83)</f>
        <v>3899027.0821351204</v>
      </c>
      <c r="D84" s="45">
        <f>AVERAGE(normalized!$H83:$J83)</f>
        <v>1869.4415555555554</v>
      </c>
      <c r="E84" s="45">
        <f>AVERAGE(normalized!$K83:$M83)</f>
        <v>2473.9566666666665</v>
      </c>
      <c r="G84" s="45">
        <f>STDEV(normalized!$B83:$D83)</f>
        <v>621472.48211318243</v>
      </c>
      <c r="H84" s="45">
        <f>STDEV(normalized!$E83:$G83)</f>
        <v>2071477.2197772209</v>
      </c>
      <c r="I84" s="45">
        <f>STDEV(normalized!$H83:$J83)</f>
        <v>439.69915622304723</v>
      </c>
      <c r="J84" s="45">
        <f>STDEV(normalized!$K83:$M83)</f>
        <v>606.08918247298902</v>
      </c>
      <c r="L84" s="45">
        <f t="shared" si="16"/>
        <v>358807.30484199076</v>
      </c>
      <c r="M84" s="45">
        <f t="shared" si="17"/>
        <v>1195967.9304585562</v>
      </c>
      <c r="N84" s="45">
        <f t="shared" si="18"/>
        <v>253.86042620782763</v>
      </c>
      <c r="O84" s="45">
        <f t="shared" si="19"/>
        <v>349.92575265370044</v>
      </c>
      <c r="Q84" s="55">
        <f t="shared" si="20"/>
        <v>0.34199563857497417</v>
      </c>
      <c r="R84" s="55">
        <f t="shared" si="21"/>
        <v>0.53128054156599314</v>
      </c>
      <c r="S84" s="55">
        <f t="shared" si="22"/>
        <v>0.23520347823464247</v>
      </c>
      <c r="T84" s="55">
        <f t="shared" si="23"/>
        <v>0.24498779248612104</v>
      </c>
    </row>
    <row r="85" spans="1:20" x14ac:dyDescent="0.2">
      <c r="A85" s="29" t="s">
        <v>104</v>
      </c>
      <c r="B85" s="45">
        <f>AVERAGE(normalized!$B84:$D84)</f>
        <v>4502301.8342083069</v>
      </c>
      <c r="C85" s="45">
        <f>AVERAGE(normalized!$E84:$G84)</f>
        <v>1246694.894062496</v>
      </c>
      <c r="D85" s="45">
        <f>AVERAGE(normalized!$H84:$J84)</f>
        <v>4.3658599999999996</v>
      </c>
      <c r="E85" s="68">
        <v>100</v>
      </c>
      <c r="G85" s="45">
        <f>STDEV(normalized!$B84:$D84)</f>
        <v>2133183.2310597245</v>
      </c>
      <c r="H85" s="45">
        <f>STDEV(normalized!$E84:$G84)</f>
        <v>740914.24441634433</v>
      </c>
      <c r="I85" s="45">
        <f>STDEV(normalized!$H84:$J84)</f>
        <v>7.5618913387326581</v>
      </c>
      <c r="J85" s="45">
        <f>STDEV(normalized!$K84:$M84)</f>
        <v>0</v>
      </c>
      <c r="L85" s="45">
        <f t="shared" si="16"/>
        <v>1231593.9126831277</v>
      </c>
      <c r="M85" s="45">
        <f t="shared" si="17"/>
        <v>427767.03846020461</v>
      </c>
      <c r="N85" s="45">
        <f t="shared" si="18"/>
        <v>4.3658599999999996</v>
      </c>
      <c r="O85" s="45">
        <f t="shared" si="19"/>
        <v>0</v>
      </c>
      <c r="Q85" s="55">
        <f t="shared" si="20"/>
        <v>0.47379836128530628</v>
      </c>
      <c r="R85" s="55">
        <f t="shared" si="21"/>
        <v>0.59430278245705459</v>
      </c>
      <c r="S85" s="55">
        <f t="shared" si="22"/>
        <v>1.7320508075688774</v>
      </c>
      <c r="T85" s="55">
        <f t="shared" si="23"/>
        <v>0</v>
      </c>
    </row>
    <row r="86" spans="1:20" x14ac:dyDescent="0.2">
      <c r="A86" s="29" t="s">
        <v>105</v>
      </c>
      <c r="B86" s="45">
        <f>AVERAGE(normalized!$B85:$D85)</f>
        <v>81357914.195113182</v>
      </c>
      <c r="C86" s="45">
        <f>AVERAGE(normalized!$E85:$G85)</f>
        <v>83594497.355423138</v>
      </c>
      <c r="D86" s="45">
        <f>AVERAGE(normalized!$H85:$J85)</f>
        <v>36783.437811111115</v>
      </c>
      <c r="E86" s="45">
        <f>AVERAGE(normalized!$K85:$M85)</f>
        <v>27.754851111111112</v>
      </c>
      <c r="G86" s="45">
        <f>STDEV(normalized!$B85:$D85)</f>
        <v>32890076.35106416</v>
      </c>
      <c r="H86" s="45">
        <f>STDEV(normalized!$E85:$G85)</f>
        <v>2260465.8122446127</v>
      </c>
      <c r="I86" s="45">
        <f>STDEV(normalized!$H85:$J85)</f>
        <v>62087.292514808563</v>
      </c>
      <c r="J86" s="45">
        <f>STDEV(normalized!$K85:$M85)</f>
        <v>23.3622193618734</v>
      </c>
      <c r="L86" s="45">
        <f t="shared" si="16"/>
        <v>18989094.434954237</v>
      </c>
      <c r="M86" s="45">
        <f t="shared" si="17"/>
        <v>1305080.5451933732</v>
      </c>
      <c r="N86" s="45">
        <f t="shared" si="18"/>
        <v>35846.115046679763</v>
      </c>
      <c r="O86" s="45">
        <f t="shared" si="19"/>
        <v>13.488183637444696</v>
      </c>
      <c r="Q86" s="55">
        <f t="shared" si="20"/>
        <v>0.40426400647620986</v>
      </c>
      <c r="R86" s="55">
        <f t="shared" si="21"/>
        <v>2.7040844598103998E-2</v>
      </c>
      <c r="S86" s="55">
        <f t="shared" si="22"/>
        <v>1.6879143497580846</v>
      </c>
      <c r="T86" s="55">
        <f t="shared" si="23"/>
        <v>0.84173463112258573</v>
      </c>
    </row>
    <row r="87" spans="1:20" x14ac:dyDescent="0.2">
      <c r="A87" s="29" t="s">
        <v>106</v>
      </c>
      <c r="B87" s="45">
        <f>AVERAGE(normalized!$B86:$D86)</f>
        <v>442106844.74158144</v>
      </c>
      <c r="C87" s="45">
        <f>AVERAGE(normalized!$E86:$G86)</f>
        <v>484753286.77225685</v>
      </c>
      <c r="D87" s="45">
        <f>AVERAGE(normalized!$H86:$J86)</f>
        <v>1851.5314888888888</v>
      </c>
      <c r="E87" s="45">
        <f>AVERAGE(normalized!$K86:$M86)</f>
        <v>9.0427388888888895</v>
      </c>
      <c r="G87" s="45">
        <f>STDEV(normalized!$B86:$D86)</f>
        <v>98502845.251761213</v>
      </c>
      <c r="H87" s="45">
        <f>STDEV(normalized!$E86:$G86)</f>
        <v>167830797.81569779</v>
      </c>
      <c r="I87" s="45">
        <f>STDEV(normalized!$H86:$J86)</f>
        <v>1574.377604858598</v>
      </c>
      <c r="J87" s="45">
        <f>STDEV(normalized!$K86:$M86)</f>
        <v>15.662483195134493</v>
      </c>
      <c r="L87" s="45">
        <f t="shared" si="16"/>
        <v>56870644.222048387</v>
      </c>
      <c r="M87" s="45">
        <f t="shared" si="17"/>
        <v>96897156.297202781</v>
      </c>
      <c r="N87" s="45">
        <f t="shared" si="18"/>
        <v>908.96733397122989</v>
      </c>
      <c r="O87" s="45">
        <f t="shared" si="19"/>
        <v>9.0427388888888895</v>
      </c>
      <c r="Q87" s="55">
        <f t="shared" si="20"/>
        <v>0.22280325768160797</v>
      </c>
      <c r="R87" s="55">
        <f t="shared" si="21"/>
        <v>0.34621899922165311</v>
      </c>
      <c r="S87" s="55">
        <f t="shared" si="22"/>
        <v>0.85031100702661455</v>
      </c>
      <c r="T87" s="55">
        <f t="shared" si="23"/>
        <v>1.7320508075688772</v>
      </c>
    </row>
    <row r="88" spans="1:20" x14ac:dyDescent="0.2">
      <c r="A88" s="29" t="s">
        <v>107</v>
      </c>
      <c r="B88" s="45">
        <f>AVERAGE(normalized!$B87:$D87)</f>
        <v>180942194.37523887</v>
      </c>
      <c r="C88" s="45">
        <f>AVERAGE(normalized!$E87:$G87)</f>
        <v>793917392.43311656</v>
      </c>
      <c r="D88" s="45">
        <f>AVERAGE(normalized!$H87:$J87)</f>
        <v>580102.0555555555</v>
      </c>
      <c r="E88" s="45">
        <f>AVERAGE(normalized!$K87:$M87)</f>
        <v>7279.5300000000016</v>
      </c>
      <c r="G88" s="45">
        <f>STDEV(normalized!$B87:$D87)</f>
        <v>273534282.20452482</v>
      </c>
      <c r="H88" s="45">
        <f>STDEV(normalized!$E87:$G87)</f>
        <v>124432802.25988978</v>
      </c>
      <c r="I88" s="45">
        <f>STDEV(normalized!$H87:$J87)</f>
        <v>859099.97186812537</v>
      </c>
      <c r="J88" s="45">
        <f>STDEV(normalized!$K87:$M87)</f>
        <v>8211.0128243118561</v>
      </c>
      <c r="L88" s="45">
        <f t="shared" si="16"/>
        <v>157925091.46337348</v>
      </c>
      <c r="M88" s="45">
        <f t="shared" si="17"/>
        <v>71841311.880766839</v>
      </c>
      <c r="N88" s="45">
        <f t="shared" si="18"/>
        <v>496001.60001886211</v>
      </c>
      <c r="O88" s="45">
        <f t="shared" si="19"/>
        <v>4740.6304644359197</v>
      </c>
      <c r="Q88" s="55">
        <f t="shared" si="20"/>
        <v>1.5117219239491924</v>
      </c>
      <c r="R88" s="55">
        <f t="shared" si="21"/>
        <v>0.15673268207230087</v>
      </c>
      <c r="S88" s="55">
        <f t="shared" si="22"/>
        <v>1.4809462639214017</v>
      </c>
      <c r="T88" s="55">
        <f t="shared" si="23"/>
        <v>1.1279591985075759</v>
      </c>
    </row>
    <row r="89" spans="1:20" x14ac:dyDescent="0.2">
      <c r="A89" s="29" t="s">
        <v>108</v>
      </c>
      <c r="B89" s="45">
        <f>AVERAGE(normalized!$B88:$D88)</f>
        <v>78161157.97051017</v>
      </c>
      <c r="C89" s="45">
        <f>AVERAGE(normalized!$E88:$G88)</f>
        <v>114453382.14607036</v>
      </c>
      <c r="D89" s="45">
        <f>AVERAGE(normalized!$H88:$J88)</f>
        <v>6.5077777777777781</v>
      </c>
      <c r="E89" s="68">
        <v>100</v>
      </c>
      <c r="G89" s="45">
        <f>STDEV(normalized!$B88:$D88)</f>
        <v>21126705.13596325</v>
      </c>
      <c r="H89" s="45">
        <f>STDEV(normalized!$E88:$G88)</f>
        <v>32704093.088541377</v>
      </c>
      <c r="I89" s="45">
        <f>STDEV(normalized!$H88:$J88)</f>
        <v>11.271801755478792</v>
      </c>
      <c r="J89" s="45">
        <f>STDEV(normalized!$K88:$M88)</f>
        <v>0</v>
      </c>
      <c r="L89" s="45">
        <f t="shared" si="16"/>
        <v>12197508.897338232</v>
      </c>
      <c r="M89" s="45">
        <f t="shared" si="17"/>
        <v>18881716.948271945</v>
      </c>
      <c r="N89" s="45">
        <f t="shared" si="18"/>
        <v>6.5077777777777772</v>
      </c>
      <c r="O89" s="45">
        <f t="shared" si="19"/>
        <v>0</v>
      </c>
      <c r="Q89" s="55">
        <f t="shared" si="20"/>
        <v>0.27029672646270486</v>
      </c>
      <c r="R89" s="55">
        <f t="shared" si="21"/>
        <v>0.28574160479419469</v>
      </c>
      <c r="S89" s="55">
        <f t="shared" si="22"/>
        <v>1.732050807568877</v>
      </c>
      <c r="T89" s="55">
        <f t="shared" si="23"/>
        <v>0</v>
      </c>
    </row>
    <row r="90" spans="1:20" x14ac:dyDescent="0.2">
      <c r="A90" s="29" t="s">
        <v>109</v>
      </c>
      <c r="B90" s="45">
        <f>AVERAGE(normalized!$B89:$D89)</f>
        <v>814298164.93789732</v>
      </c>
      <c r="C90" s="45">
        <f>AVERAGE(normalized!$E89:$G89)</f>
        <v>852566748.38486803</v>
      </c>
      <c r="D90" s="45">
        <f>AVERAGE(normalized!$H89:$J89)</f>
        <v>39582.916666666664</v>
      </c>
      <c r="E90" s="45">
        <f>AVERAGE(normalized!$K89:$M89)</f>
        <v>7231.971111111111</v>
      </c>
      <c r="G90" s="45">
        <f>STDEV(normalized!$B89:$D89)</f>
        <v>103998383.07735305</v>
      </c>
      <c r="H90" s="45">
        <f>STDEV(normalized!$E89:$G89)</f>
        <v>220423455.9403246</v>
      </c>
      <c r="I90" s="45">
        <f>STDEV(normalized!$H89:$J89)</f>
        <v>41095.474664447342</v>
      </c>
      <c r="J90" s="45">
        <f>STDEV(normalized!$K89:$M89)</f>
        <v>2339.5499937769</v>
      </c>
      <c r="L90" s="45">
        <f t="shared" si="16"/>
        <v>60043494.464995608</v>
      </c>
      <c r="M90" s="45">
        <f t="shared" si="17"/>
        <v>127261541.62285404</v>
      </c>
      <c r="N90" s="45">
        <f t="shared" si="18"/>
        <v>23726.483359994119</v>
      </c>
      <c r="O90" s="45">
        <f t="shared" si="19"/>
        <v>1350.7398186896805</v>
      </c>
      <c r="Q90" s="55">
        <f t="shared" si="20"/>
        <v>0.12771535974821277</v>
      </c>
      <c r="R90" s="55">
        <f t="shared" si="21"/>
        <v>0.2585409955970045</v>
      </c>
      <c r="S90" s="55">
        <f t="shared" si="22"/>
        <v>1.0382123937586041</v>
      </c>
      <c r="T90" s="55">
        <f t="shared" si="23"/>
        <v>0.32350101484537797</v>
      </c>
    </row>
  </sheetData>
  <mergeCells count="4">
    <mergeCell ref="Q5:T5"/>
    <mergeCell ref="B5:E5"/>
    <mergeCell ref="G5:J5"/>
    <mergeCell ref="L5:O5"/>
  </mergeCells>
  <conditionalFormatting sqref="B6:E90">
    <cfRule type="cellIs" dxfId="0" priority="1" operator="equal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97B7F-4656-41F5-9F73-3ED6402712E5}">
  <dimension ref="A1:F90"/>
  <sheetViews>
    <sheetView workbookViewId="0"/>
  </sheetViews>
  <sheetFormatPr baseColWidth="10" defaultColWidth="8.83203125" defaultRowHeight="15" x14ac:dyDescent="0.2"/>
  <cols>
    <col min="1" max="1" width="13.5" bestFit="1" customWidth="1"/>
    <col min="2" max="2" width="11.5" style="64" customWidth="1"/>
    <col min="3" max="3" width="11.5" style="65" customWidth="1"/>
    <col min="4" max="4" width="11.5" style="64" customWidth="1"/>
    <col min="5" max="5" width="11.5" style="65" customWidth="1"/>
    <col min="6" max="6" width="8.83203125" style="6"/>
  </cols>
  <sheetData>
    <row r="1" spans="1:5" x14ac:dyDescent="0.2">
      <c r="A1" s="3"/>
      <c r="B1" s="69"/>
      <c r="C1" s="69"/>
      <c r="D1" s="69"/>
      <c r="E1" s="69"/>
    </row>
    <row r="2" spans="1:5" x14ac:dyDescent="0.2">
      <c r="A2" s="3"/>
      <c r="B2" s="69"/>
      <c r="C2" s="69"/>
      <c r="D2" s="69"/>
      <c r="E2" s="70"/>
    </row>
    <row r="3" spans="1:5" x14ac:dyDescent="0.2">
      <c r="A3" s="3"/>
      <c r="B3" s="100" t="s">
        <v>115</v>
      </c>
      <c r="C3" s="101"/>
      <c r="D3" s="100" t="s">
        <v>116</v>
      </c>
      <c r="E3" s="102"/>
    </row>
    <row r="4" spans="1:5" x14ac:dyDescent="0.2">
      <c r="A4" s="3"/>
      <c r="B4" s="62" t="s">
        <v>9</v>
      </c>
      <c r="C4" s="63" t="s">
        <v>10</v>
      </c>
      <c r="D4" s="60">
        <v>1495</v>
      </c>
      <c r="E4" s="61">
        <v>1496</v>
      </c>
    </row>
    <row r="5" spans="1:5" x14ac:dyDescent="0.2">
      <c r="A5" s="42"/>
      <c r="B5" s="97" t="s">
        <v>117</v>
      </c>
      <c r="C5" s="98"/>
      <c r="D5" s="98"/>
      <c r="E5" s="99"/>
    </row>
    <row r="6" spans="1:5" x14ac:dyDescent="0.2">
      <c r="A6" s="29" t="s">
        <v>25</v>
      </c>
      <c r="B6" s="66">
        <f>stats!B6/stats!C6</f>
        <v>0.73402783711141018</v>
      </c>
      <c r="C6" s="67">
        <f>stats!D6/stats!E6</f>
        <v>5.9194864196152892</v>
      </c>
      <c r="D6" s="66">
        <f>stats!B6/stats!D6</f>
        <v>22038.12782065041</v>
      </c>
      <c r="E6" s="67">
        <f>stats!C6/stats!E6</f>
        <v>177724.04771657963</v>
      </c>
    </row>
    <row r="7" spans="1:5" x14ac:dyDescent="0.2">
      <c r="A7" s="29" t="s">
        <v>26</v>
      </c>
      <c r="B7" s="66">
        <f>stats!B7/stats!C7</f>
        <v>1.5627346462532683</v>
      </c>
      <c r="C7" s="67">
        <f>stats!D7/stats!E7</f>
        <v>1.18455561531794</v>
      </c>
      <c r="D7" s="66">
        <f>stats!B7/stats!D7</f>
        <v>34377.378311072156</v>
      </c>
      <c r="E7" s="67">
        <f>stats!C7/stats!E7</f>
        <v>26058.113330962773</v>
      </c>
    </row>
    <row r="8" spans="1:5" x14ac:dyDescent="0.2">
      <c r="A8" s="29" t="s">
        <v>27</v>
      </c>
      <c r="B8" s="66">
        <f>stats!B8/stats!C8</f>
        <v>0.93504575585844896</v>
      </c>
      <c r="C8" s="67">
        <f>stats!D8/stats!E8</f>
        <v>1.0793313617451066</v>
      </c>
      <c r="D8" s="66">
        <f>stats!B8/stats!D8</f>
        <v>2549.2646349096735</v>
      </c>
      <c r="E8" s="67">
        <f>stats!C8/stats!E8</f>
        <v>2942.6381036504417</v>
      </c>
    </row>
    <row r="9" spans="1:5" x14ac:dyDescent="0.2">
      <c r="A9" s="29" t="s">
        <v>28</v>
      </c>
      <c r="B9" s="66">
        <f>stats!B9/stats!C9</f>
        <v>0.84429364179971311</v>
      </c>
      <c r="C9" s="67">
        <f>stats!D9/stats!E9</f>
        <v>0.91293801529032781</v>
      </c>
      <c r="D9" s="66">
        <f>stats!B9/stats!D9</f>
        <v>281.5720272250183</v>
      </c>
      <c r="E9" s="67">
        <f>stats!C9/stats!E9</f>
        <v>304.46493372629561</v>
      </c>
    </row>
    <row r="10" spans="1:5" x14ac:dyDescent="0.2">
      <c r="A10" s="29" t="s">
        <v>29</v>
      </c>
      <c r="B10" s="66">
        <f>stats!B10/stats!C10</f>
        <v>0.80130518016400987</v>
      </c>
      <c r="C10" s="67">
        <f>stats!D10/stats!E10</f>
        <v>0.33012410181542667</v>
      </c>
      <c r="D10" s="66">
        <f>stats!B10/stats!D10</f>
        <v>12987.659193008823</v>
      </c>
      <c r="E10" s="67">
        <f>stats!C10/stats!E10</f>
        <v>5350.6946316000858</v>
      </c>
    </row>
    <row r="11" spans="1:5" x14ac:dyDescent="0.2">
      <c r="A11" s="29" t="s">
        <v>30</v>
      </c>
      <c r="B11" s="66">
        <f>stats!B11/stats!C11</f>
        <v>0.98287229847031721</v>
      </c>
      <c r="C11" s="67">
        <f>stats!D11/stats!E11</f>
        <v>1.6605542017180317</v>
      </c>
      <c r="D11" s="66">
        <f>stats!B11/stats!D11</f>
        <v>29057.680854803508</v>
      </c>
      <c r="E11" s="67">
        <f>stats!C11/stats!E11</f>
        <v>49092.699133673646</v>
      </c>
    </row>
    <row r="12" spans="1:5" x14ac:dyDescent="0.2">
      <c r="A12" s="29" t="s">
        <v>31</v>
      </c>
      <c r="B12" s="66">
        <f>stats!B12/stats!C12</f>
        <v>1.0050299362342918</v>
      </c>
      <c r="C12" s="67">
        <f>stats!D12/stats!E12</f>
        <v>0.92230701282770855</v>
      </c>
      <c r="D12" s="66">
        <f>stats!B12/stats!D12</f>
        <v>257.09755437263527</v>
      </c>
      <c r="E12" s="67">
        <f>stats!C12/stats!E12</f>
        <v>235.93613367100414</v>
      </c>
    </row>
    <row r="13" spans="1:5" x14ac:dyDescent="0.2">
      <c r="A13" s="29" t="s">
        <v>32</v>
      </c>
      <c r="B13" s="66">
        <f>stats!B13/stats!C13</f>
        <v>1.3708924043073392</v>
      </c>
      <c r="C13" s="67">
        <f>stats!D13/stats!E13</f>
        <v>0.94495061559804938</v>
      </c>
      <c r="D13" s="66">
        <f>stats!B13/stats!D13</f>
        <v>94089.661675384312</v>
      </c>
      <c r="E13" s="67">
        <f>stats!C13/stats!E13</f>
        <v>64855.625023679051</v>
      </c>
    </row>
    <row r="14" spans="1:5" x14ac:dyDescent="0.2">
      <c r="A14" s="29" t="s">
        <v>33</v>
      </c>
      <c r="B14" s="66">
        <f>stats!B14/stats!C14</f>
        <v>0.48339329857191432</v>
      </c>
      <c r="C14" s="67">
        <f>stats!D14/stats!E14</f>
        <v>1.3259187178519212</v>
      </c>
      <c r="D14" s="66">
        <f>stats!B14/stats!D14</f>
        <v>1318.2032675046923</v>
      </c>
      <c r="E14" s="67">
        <f>stats!C14/stats!E14</f>
        <v>3615.7522073260816</v>
      </c>
    </row>
    <row r="15" spans="1:5" x14ac:dyDescent="0.2">
      <c r="A15" s="29" t="s">
        <v>34</v>
      </c>
      <c r="B15" s="66">
        <f>stats!B15/stats!C15</f>
        <v>0.70719094813928363</v>
      </c>
      <c r="C15" s="67">
        <f>stats!D15/stats!E15</f>
        <v>1</v>
      </c>
      <c r="D15" s="66">
        <f>stats!B15/stats!D15</f>
        <v>27707.484320588694</v>
      </c>
      <c r="E15" s="67">
        <f>stats!C15/stats!E15</f>
        <v>39179.636551472962</v>
      </c>
    </row>
    <row r="16" spans="1:5" x14ac:dyDescent="0.2">
      <c r="A16" s="29" t="s">
        <v>35</v>
      </c>
      <c r="B16" s="66">
        <f>stats!B16/stats!C16</f>
        <v>0.86538780450136277</v>
      </c>
      <c r="C16" s="67">
        <f>stats!D16/stats!E16</f>
        <v>0.66931182082415963</v>
      </c>
      <c r="D16" s="66">
        <f>stats!B16/stats!D16</f>
        <v>391.87635951363114</v>
      </c>
      <c r="E16" s="67">
        <f>stats!C16/stats!E16</f>
        <v>303.08663741239309</v>
      </c>
    </row>
    <row r="17" spans="1:5" x14ac:dyDescent="0.2">
      <c r="A17" s="29" t="s">
        <v>36</v>
      </c>
      <c r="B17" s="66">
        <f>stats!B17/stats!C17</f>
        <v>0.70127691281960969</v>
      </c>
      <c r="C17" s="67">
        <f>stats!D17/stats!E17</f>
        <v>1</v>
      </c>
      <c r="D17" s="66">
        <f>stats!B17/stats!D17</f>
        <v>64091.988397304493</v>
      </c>
      <c r="E17" s="67">
        <f>stats!C17/stats!E17</f>
        <v>91393.267375096024</v>
      </c>
    </row>
    <row r="18" spans="1:5" x14ac:dyDescent="0.2">
      <c r="A18" s="29" t="s">
        <v>37</v>
      </c>
      <c r="B18" s="66">
        <f>stats!B18/stats!C18</f>
        <v>0.88300337023807551</v>
      </c>
      <c r="C18" s="67">
        <f>stats!D18/stats!E18</f>
        <v>1.0148683618452721</v>
      </c>
      <c r="D18" s="66">
        <f>stats!B18/stats!D18</f>
        <v>279.46826356661268</v>
      </c>
      <c r="E18" s="67">
        <f>stats!C18/stats!E18</f>
        <v>321.20318947040971</v>
      </c>
    </row>
    <row r="19" spans="1:5" x14ac:dyDescent="0.2">
      <c r="A19" s="29" t="s">
        <v>38</v>
      </c>
      <c r="B19" s="66">
        <f>stats!B19/stats!C19</f>
        <v>0.78116334764281958</v>
      </c>
      <c r="C19" s="67">
        <f>stats!D19/stats!E19</f>
        <v>1.5165607433415</v>
      </c>
      <c r="D19" s="66">
        <f>stats!B19/stats!D19</f>
        <v>12912.829808893228</v>
      </c>
      <c r="E19" s="67">
        <f>stats!C19/stats!E19</f>
        <v>25069.136733962074</v>
      </c>
    </row>
    <row r="20" spans="1:5" x14ac:dyDescent="0.2">
      <c r="A20" s="29" t="s">
        <v>39</v>
      </c>
      <c r="B20" s="66">
        <f>stats!B20/stats!C20</f>
        <v>1.0419987868116969</v>
      </c>
      <c r="C20" s="67">
        <f>stats!D20/stats!E20</f>
        <v>2.9475644864874813</v>
      </c>
      <c r="D20" s="66">
        <f>stats!B20/stats!D20</f>
        <v>15965.892545436385</v>
      </c>
      <c r="E20" s="67">
        <f>stats!C20/stats!E20</f>
        <v>45163.678170872925</v>
      </c>
    </row>
    <row r="21" spans="1:5" x14ac:dyDescent="0.2">
      <c r="A21" s="29" t="s">
        <v>40</v>
      </c>
      <c r="B21" s="66">
        <f>stats!B21/stats!C21</f>
        <v>0.83839117829382881</v>
      </c>
      <c r="C21" s="67">
        <f>stats!D21/stats!E21</f>
        <v>0.74367464589022547</v>
      </c>
      <c r="D21" s="66">
        <f>stats!B21/stats!D21</f>
        <v>397665.30845945119</v>
      </c>
      <c r="E21" s="67">
        <f>stats!C21/stats!E21</f>
        <v>352739.40746042138</v>
      </c>
    </row>
    <row r="22" spans="1:5" x14ac:dyDescent="0.2">
      <c r="A22" s="29" t="s">
        <v>41</v>
      </c>
      <c r="B22" s="66">
        <f>stats!B22/stats!C22</f>
        <v>1.5126805754987054</v>
      </c>
      <c r="C22" s="67">
        <f>stats!D22/stats!E22</f>
        <v>0.91546345376141325</v>
      </c>
      <c r="D22" s="66">
        <f>stats!B22/stats!D22</f>
        <v>12.710521713455861</v>
      </c>
      <c r="E22" s="67">
        <f>stats!C22/stats!E22</f>
        <v>7.6923167358538604</v>
      </c>
    </row>
    <row r="23" spans="1:5" x14ac:dyDescent="0.2">
      <c r="A23" s="29" t="s">
        <v>42</v>
      </c>
      <c r="B23" s="66">
        <f>stats!B23/stats!C23</f>
        <v>0.94958021539997639</v>
      </c>
      <c r="C23" s="67">
        <f>stats!D23/stats!E23</f>
        <v>0.93185424635847769</v>
      </c>
      <c r="D23" s="66">
        <f>stats!B23/stats!D23</f>
        <v>105.7271530335254</v>
      </c>
      <c r="E23" s="67">
        <f>stats!C23/stats!E23</f>
        <v>103.75352699211861</v>
      </c>
    </row>
    <row r="24" spans="1:5" x14ac:dyDescent="0.2">
      <c r="A24" s="29" t="s">
        <v>43</v>
      </c>
      <c r="B24" s="66">
        <f>stats!B24/stats!C24</f>
        <v>1.0715180433049267</v>
      </c>
      <c r="C24" s="67">
        <f>stats!D24/stats!E24</f>
        <v>0.7948276687293242</v>
      </c>
      <c r="D24" s="66">
        <f>stats!B24/stats!D24</f>
        <v>1439.2445128420968</v>
      </c>
      <c r="E24" s="67">
        <f>stats!C24/stats!E24</f>
        <v>1067.59878475347</v>
      </c>
    </row>
    <row r="25" spans="1:5" x14ac:dyDescent="0.2">
      <c r="A25" s="29" t="s">
        <v>44</v>
      </c>
      <c r="B25" s="66">
        <f>stats!B25/stats!C25</f>
        <v>0.80602390231439991</v>
      </c>
      <c r="C25" s="67">
        <f>stats!D25/stats!E25</f>
        <v>0.67874696191755712</v>
      </c>
      <c r="D25" s="66">
        <f>stats!B25/stats!D25</f>
        <v>24949.660752759322</v>
      </c>
      <c r="E25" s="67">
        <f>stats!C25/stats!E25</f>
        <v>21009.930832303755</v>
      </c>
    </row>
    <row r="26" spans="1:5" x14ac:dyDescent="0.2">
      <c r="A26" s="29" t="s">
        <v>45</v>
      </c>
      <c r="B26" s="66">
        <f>stats!B26/stats!C26</f>
        <v>1.0674428485621916</v>
      </c>
      <c r="C26" s="67">
        <f>stats!D26/stats!E26</f>
        <v>0.86570846759483511</v>
      </c>
      <c r="D26" s="66">
        <f>stats!B26/stats!D26</f>
        <v>1545.4905135311005</v>
      </c>
      <c r="E26" s="67">
        <f>stats!C26/stats!E26</f>
        <v>1253.4106401607619</v>
      </c>
    </row>
    <row r="27" spans="1:5" x14ac:dyDescent="0.2">
      <c r="A27" s="29" t="s">
        <v>46</v>
      </c>
      <c r="B27" s="66">
        <f>stats!B27/stats!C27</f>
        <v>0.89026772840154766</v>
      </c>
      <c r="C27" s="67">
        <f>stats!D27/stats!E27</f>
        <v>1.0400977659727026</v>
      </c>
      <c r="D27" s="66">
        <f>stats!B27/stats!D27</f>
        <v>38798.67806600748</v>
      </c>
      <c r="E27" s="67">
        <f>stats!C27/stats!E27</f>
        <v>45328.407502318187</v>
      </c>
    </row>
    <row r="28" spans="1:5" x14ac:dyDescent="0.2">
      <c r="A28" s="29" t="s">
        <v>47</v>
      </c>
      <c r="B28" s="66">
        <f>stats!B28/stats!C28</f>
        <v>0.62555570155418572</v>
      </c>
      <c r="C28" s="67">
        <f>stats!D28/stats!E28</f>
        <v>0.93469080455713949</v>
      </c>
      <c r="D28" s="66">
        <f>stats!B28/stats!D28</f>
        <v>572.62327044061317</v>
      </c>
      <c r="E28" s="67">
        <f>stats!C28/stats!E28</f>
        <v>855.60039501920494</v>
      </c>
    </row>
    <row r="29" spans="1:5" x14ac:dyDescent="0.2">
      <c r="A29" s="29" t="s">
        <v>48</v>
      </c>
      <c r="B29" s="66">
        <f>stats!B29/stats!C29</f>
        <v>0.59992895575239169</v>
      </c>
      <c r="C29" s="67">
        <f>stats!D29/stats!E29</f>
        <v>0.82740703135163896</v>
      </c>
      <c r="D29" s="66">
        <f>stats!B29/stats!D29</f>
        <v>915.97673599688289</v>
      </c>
      <c r="E29" s="67">
        <f>stats!C29/stats!E29</f>
        <v>1263.2922359412612</v>
      </c>
    </row>
    <row r="30" spans="1:5" x14ac:dyDescent="0.2">
      <c r="A30" s="29" t="s">
        <v>49</v>
      </c>
      <c r="B30" s="66">
        <f>stats!B30/stats!C30</f>
        <v>0.78178350233922611</v>
      </c>
      <c r="C30" s="67">
        <f>stats!D30/stats!E30</f>
        <v>0.85547604609888961</v>
      </c>
      <c r="D30" s="66">
        <f>stats!B30/stats!D30</f>
        <v>1947.7080515595205</v>
      </c>
      <c r="E30" s="67">
        <f>stats!C30/stats!E30</f>
        <v>2131.3030754902234</v>
      </c>
    </row>
    <row r="31" spans="1:5" x14ac:dyDescent="0.2">
      <c r="A31" s="29" t="s">
        <v>50</v>
      </c>
      <c r="B31" s="66">
        <f>stats!B31/stats!C31</f>
        <v>0.78444083426091304</v>
      </c>
      <c r="C31" s="67">
        <f>stats!D31/stats!E31</f>
        <v>3.1883875011309617</v>
      </c>
      <c r="D31" s="66">
        <f>stats!B31/stats!D31</f>
        <v>281095.46899023809</v>
      </c>
      <c r="E31" s="67">
        <f>stats!C31/stats!E31</f>
        <v>1142522.4705409992</v>
      </c>
    </row>
    <row r="32" spans="1:5" x14ac:dyDescent="0.2">
      <c r="A32" s="29" t="s">
        <v>51</v>
      </c>
      <c r="B32" s="66">
        <f>stats!B32/stats!C32</f>
        <v>0.56402225801865757</v>
      </c>
      <c r="C32" s="67">
        <f>stats!D32/stats!E32</f>
        <v>3.3503258365724697</v>
      </c>
      <c r="D32" s="66">
        <f>stats!B32/stats!D32</f>
        <v>6802.7033097453541</v>
      </c>
      <c r="E32" s="67">
        <f>stats!C32/stats!E32</f>
        <v>40408.463200087019</v>
      </c>
    </row>
    <row r="33" spans="1:5" x14ac:dyDescent="0.2">
      <c r="A33" s="29" t="s">
        <v>52</v>
      </c>
      <c r="B33" s="66">
        <f>stats!B33/stats!C33</f>
        <v>0.64086897969307588</v>
      </c>
      <c r="C33" s="67">
        <f>stats!D33/stats!E33</f>
        <v>0.55551492172841244</v>
      </c>
      <c r="D33" s="66">
        <f>stats!B33/stats!D33</f>
        <v>20372.299206595108</v>
      </c>
      <c r="E33" s="67">
        <f>stats!C33/stats!E33</f>
        <v>17659.016987527557</v>
      </c>
    </row>
    <row r="34" spans="1:5" x14ac:dyDescent="0.2">
      <c r="A34" s="29" t="s">
        <v>53</v>
      </c>
      <c r="B34" s="66">
        <f>stats!B34/stats!C34</f>
        <v>0.82498807298896204</v>
      </c>
      <c r="C34" s="67">
        <f>stats!D34/stats!E34</f>
        <v>0.74621108647060008</v>
      </c>
      <c r="D34" s="66">
        <f>stats!B34/stats!D34</f>
        <v>7294.9582939612146</v>
      </c>
      <c r="E34" s="67">
        <f>stats!C34/stats!E34</f>
        <v>6598.3726704947721</v>
      </c>
    </row>
    <row r="35" spans="1:5" x14ac:dyDescent="0.2">
      <c r="A35" s="29" t="s">
        <v>54</v>
      </c>
      <c r="B35" s="66">
        <f>stats!B35/stats!C35</f>
        <v>0.86784037507969647</v>
      </c>
      <c r="C35" s="67">
        <f>stats!D35/stats!E35</f>
        <v>0.76420857016047894</v>
      </c>
      <c r="D35" s="66">
        <f>stats!B35/stats!D35</f>
        <v>5368.0812914300168</v>
      </c>
      <c r="E35" s="67">
        <f>stats!C35/stats!E35</f>
        <v>4727.0602359935374</v>
      </c>
    </row>
    <row r="36" spans="1:5" x14ac:dyDescent="0.2">
      <c r="A36" s="29" t="s">
        <v>55</v>
      </c>
      <c r="B36" s="66">
        <f>stats!B36/stats!C36</f>
        <v>0.6327886240485121</v>
      </c>
      <c r="C36" s="67">
        <f>stats!D36/stats!E36</f>
        <v>1</v>
      </c>
      <c r="D36" s="66">
        <f>stats!B36/stats!D36</f>
        <v>141953.67222323327</v>
      </c>
      <c r="E36" s="67">
        <f>stats!C36/stats!E36</f>
        <v>224330.31636224632</v>
      </c>
    </row>
    <row r="37" spans="1:5" x14ac:dyDescent="0.2">
      <c r="A37" s="29" t="s">
        <v>56</v>
      </c>
      <c r="B37" s="66">
        <f>stats!B37/stats!C37</f>
        <v>0.77984101527508098</v>
      </c>
      <c r="C37" s="67">
        <f>stats!D37/stats!E37</f>
        <v>2.4382880101087769</v>
      </c>
      <c r="D37" s="66">
        <f>stats!B37/stats!D37</f>
        <v>6596.2995953615527</v>
      </c>
      <c r="E37" s="67">
        <f>stats!C37/stats!E37</f>
        <v>20624.304056105713</v>
      </c>
    </row>
    <row r="38" spans="1:5" x14ac:dyDescent="0.2">
      <c r="A38" s="29" t="s">
        <v>57</v>
      </c>
      <c r="B38" s="66">
        <f>stats!B38/stats!C38</f>
        <v>1.0725828492835616</v>
      </c>
      <c r="C38" s="67">
        <f>stats!D38/stats!E38</f>
        <v>0.80162204676563475</v>
      </c>
      <c r="D38" s="66">
        <f>stats!B38/stats!D38</f>
        <v>37494.963511830283</v>
      </c>
      <c r="E38" s="67">
        <f>stats!C38/stats!E38</f>
        <v>28022.813728405974</v>
      </c>
    </row>
    <row r="39" spans="1:5" x14ac:dyDescent="0.2">
      <c r="A39" s="29" t="s">
        <v>58</v>
      </c>
      <c r="B39" s="66">
        <f>stats!B39/stats!C39</f>
        <v>0.54002911506308182</v>
      </c>
      <c r="C39" s="67">
        <f>stats!D39/stats!E39</f>
        <v>0.89734309853256278</v>
      </c>
      <c r="D39" s="66">
        <f>stats!B39/stats!D39</f>
        <v>5196.2881146007085</v>
      </c>
      <c r="E39" s="67">
        <f>stats!C39/stats!E39</f>
        <v>8634.4479354211326</v>
      </c>
    </row>
    <row r="40" spans="1:5" x14ac:dyDescent="0.2">
      <c r="A40" s="29" t="s">
        <v>59</v>
      </c>
      <c r="B40" s="66">
        <f>stats!B40/stats!C40</f>
        <v>0.78834220325894333</v>
      </c>
      <c r="C40" s="67">
        <f>stats!D40/stats!E40</f>
        <v>1</v>
      </c>
      <c r="D40" s="66">
        <f>stats!B40/stats!D40</f>
        <v>11657.211964631937</v>
      </c>
      <c r="E40" s="67">
        <f>stats!C40/stats!E40</f>
        <v>14786.994678760011</v>
      </c>
    </row>
    <row r="41" spans="1:5" x14ac:dyDescent="0.2">
      <c r="A41" s="29" t="s">
        <v>60</v>
      </c>
      <c r="B41" s="66">
        <f>stats!B41/stats!C41</f>
        <v>0.84143575925952563</v>
      </c>
      <c r="C41" s="67">
        <f>stats!D41/stats!E41</f>
        <v>29.3269645795122</v>
      </c>
      <c r="D41" s="66">
        <f>stats!B41/stats!D41</f>
        <v>26979.44589032474</v>
      </c>
      <c r="E41" s="67">
        <f>stats!C41/stats!E41</f>
        <v>940327.58329252386</v>
      </c>
    </row>
    <row r="42" spans="1:5" x14ac:dyDescent="0.2">
      <c r="A42" s="29" t="s">
        <v>61</v>
      </c>
      <c r="B42" s="66">
        <f>stats!B42/stats!C42</f>
        <v>0.95214954668715235</v>
      </c>
      <c r="C42" s="67">
        <f>stats!D42/stats!E42</f>
        <v>0.79798397377565966</v>
      </c>
      <c r="D42" s="66">
        <f>stats!B42/stats!D42</f>
        <v>332181.94713514135</v>
      </c>
      <c r="E42" s="67">
        <f>stats!C42/stats!E42</f>
        <v>278397.30755922123</v>
      </c>
    </row>
    <row r="43" spans="1:5" x14ac:dyDescent="0.2">
      <c r="A43" s="29" t="s">
        <v>62</v>
      </c>
      <c r="B43" s="66">
        <f>stats!B43/stats!C43</f>
        <v>0.49360849467312146</v>
      </c>
      <c r="C43" s="67">
        <f>stats!D43/stats!E43</f>
        <v>0.73197828335007287</v>
      </c>
      <c r="D43" s="66">
        <f>stats!B43/stats!D43</f>
        <v>324225.0018009253</v>
      </c>
      <c r="E43" s="67">
        <f>stats!C43/stats!E43</f>
        <v>480797.3582273497</v>
      </c>
    </row>
    <row r="44" spans="1:5" x14ac:dyDescent="0.2">
      <c r="A44" s="29" t="s">
        <v>63</v>
      </c>
      <c r="B44" s="66">
        <f>stats!B44/stats!C44</f>
        <v>0.54068113615201685</v>
      </c>
      <c r="C44" s="67">
        <f>stats!D44/stats!E44</f>
        <v>0.98170276160601</v>
      </c>
      <c r="D44" s="66">
        <f>stats!B44/stats!D44</f>
        <v>2451.3361137349511</v>
      </c>
      <c r="E44" s="67">
        <f>stats!C44/stats!E44</f>
        <v>4450.8366790912851</v>
      </c>
    </row>
    <row r="45" spans="1:5" x14ac:dyDescent="0.2">
      <c r="A45" s="29" t="s">
        <v>64</v>
      </c>
      <c r="B45" s="66">
        <f>stats!B45/stats!C45</f>
        <v>0.89254370954396411</v>
      </c>
      <c r="C45" s="67">
        <f>stats!D45/stats!E45</f>
        <v>0.48543503784155417</v>
      </c>
      <c r="D45" s="66">
        <f>stats!B45/stats!D45</f>
        <v>43397.434165801802</v>
      </c>
      <c r="E45" s="67">
        <f>stats!C45/stats!E45</f>
        <v>23602.917001416245</v>
      </c>
    </row>
    <row r="46" spans="1:5" x14ac:dyDescent="0.2">
      <c r="A46" s="29" t="s">
        <v>65</v>
      </c>
      <c r="B46" s="66">
        <f>stats!B46/stats!C46</f>
        <v>0.67553357815502579</v>
      </c>
      <c r="C46" s="67">
        <f>stats!D46/stats!E46</f>
        <v>1</v>
      </c>
      <c r="D46" s="66">
        <f>stats!B46/stats!D46</f>
        <v>58164.514454579388</v>
      </c>
      <c r="E46" s="67">
        <f>stats!C46/stats!E46</f>
        <v>86101.588929797697</v>
      </c>
    </row>
    <row r="47" spans="1:5" x14ac:dyDescent="0.2">
      <c r="A47" s="29" t="s">
        <v>66</v>
      </c>
      <c r="B47" s="66">
        <f>stats!B47/stats!C47</f>
        <v>0.58625426544262771</v>
      </c>
      <c r="C47" s="67">
        <f>stats!D47/stats!E47</f>
        <v>1</v>
      </c>
      <c r="D47" s="66">
        <f>stats!B47/stats!D47</f>
        <v>69357.83570614655</v>
      </c>
      <c r="E47" s="67">
        <f>stats!C47/stats!E47</f>
        <v>118306.74810319835</v>
      </c>
    </row>
    <row r="48" spans="1:5" x14ac:dyDescent="0.2">
      <c r="A48" s="29" t="s">
        <v>67</v>
      </c>
      <c r="B48" s="66">
        <f>stats!B48/stats!C48</f>
        <v>0.72365280614544281</v>
      </c>
      <c r="C48" s="67">
        <f>stats!D48/stats!E48</f>
        <v>0.62107511978783769</v>
      </c>
      <c r="D48" s="66">
        <f>stats!B48/stats!D48</f>
        <v>2369850.8833451774</v>
      </c>
      <c r="E48" s="67">
        <f>stats!C48/stats!E48</f>
        <v>2033924.844557432</v>
      </c>
    </row>
    <row r="49" spans="1:5" x14ac:dyDescent="0.2">
      <c r="A49" s="29" t="s">
        <v>68</v>
      </c>
      <c r="B49" s="66">
        <f>stats!B49/stats!C49</f>
        <v>0.92297193337293348</v>
      </c>
      <c r="C49" s="67">
        <f>stats!D49/stats!E49</f>
        <v>156.11259266266103</v>
      </c>
      <c r="D49" s="66">
        <f>stats!B49/stats!D49</f>
        <v>6570.5643671945318</v>
      </c>
      <c r="E49" s="67">
        <f>stats!C49/stats!E49</f>
        <v>1111353.229205047</v>
      </c>
    </row>
    <row r="50" spans="1:5" x14ac:dyDescent="0.2">
      <c r="A50" s="29" t="s">
        <v>69</v>
      </c>
      <c r="B50" s="66">
        <f>stats!B50/stats!C50</f>
        <v>0.93724516910584699</v>
      </c>
      <c r="C50" s="67">
        <f>stats!D50/stats!E50</f>
        <v>0.92970880460484573</v>
      </c>
      <c r="D50" s="66">
        <f>stats!B50/stats!D50</f>
        <v>203.68558923970758</v>
      </c>
      <c r="E50" s="67">
        <f>stats!C50/stats!E50</f>
        <v>202.04775861148877</v>
      </c>
    </row>
    <row r="51" spans="1:5" x14ac:dyDescent="0.2">
      <c r="A51" s="29" t="s">
        <v>70</v>
      </c>
      <c r="B51" s="66">
        <f>stats!B51/stats!C51</f>
        <v>0.87033147255677024</v>
      </c>
      <c r="C51" s="67">
        <f>stats!D51/stats!E51</f>
        <v>1</v>
      </c>
      <c r="D51" s="66">
        <f>stats!B51/stats!D51</f>
        <v>213988.79815380022</v>
      </c>
      <c r="E51" s="67">
        <f>stats!C51/stats!E51</f>
        <v>245870.45844173135</v>
      </c>
    </row>
    <row r="52" spans="1:5" x14ac:dyDescent="0.2">
      <c r="A52" s="29" t="s">
        <v>71</v>
      </c>
      <c r="B52" s="66">
        <f>stats!B52/stats!C52</f>
        <v>0.6816557042542416</v>
      </c>
      <c r="C52" s="67">
        <f>stats!D52/stats!E52</f>
        <v>1</v>
      </c>
      <c r="D52" s="66">
        <f>stats!B52/stats!D52</f>
        <v>11713.92328281466</v>
      </c>
      <c r="E52" s="67">
        <f>stats!C52/stats!E52</f>
        <v>17184.51589227168</v>
      </c>
    </row>
    <row r="53" spans="1:5" x14ac:dyDescent="0.2">
      <c r="A53" s="29" t="s">
        <v>72</v>
      </c>
      <c r="B53" s="66">
        <f>stats!B53/stats!C53</f>
        <v>0.89591903501517323</v>
      </c>
      <c r="C53" s="67">
        <f>stats!D53/stats!E53</f>
        <v>4701.0134954781179</v>
      </c>
      <c r="D53" s="66">
        <f>stats!B53/stats!D53</f>
        <v>7217.663514026407</v>
      </c>
      <c r="E53" s="67">
        <f>stats!C53/stats!E53</f>
        <v>37872098.101681158</v>
      </c>
    </row>
    <row r="54" spans="1:5" x14ac:dyDescent="0.2">
      <c r="A54" s="29" t="s">
        <v>73</v>
      </c>
      <c r="B54" s="66">
        <f>stats!B54/stats!C54</f>
        <v>1.5952428834109003</v>
      </c>
      <c r="C54" s="67">
        <f>stats!D54/stats!E54</f>
        <v>1</v>
      </c>
      <c r="D54" s="66">
        <f>stats!B54/stats!D54</f>
        <v>35156.977923560204</v>
      </c>
      <c r="E54" s="67">
        <f>stats!C54/stats!E54</f>
        <v>22038.636429073806</v>
      </c>
    </row>
    <row r="55" spans="1:5" x14ac:dyDescent="0.2">
      <c r="A55" s="29" t="s">
        <v>74</v>
      </c>
      <c r="B55" s="66">
        <f>stats!B55/stats!C55</f>
        <v>1.1450835970141833</v>
      </c>
      <c r="C55" s="67">
        <f>stats!D55/stats!E55</f>
        <v>2.4784356407041921</v>
      </c>
      <c r="D55" s="66">
        <f>stats!B55/stats!D55</f>
        <v>20909.553852743185</v>
      </c>
      <c r="E55" s="67">
        <f>stats!C55/stats!E55</f>
        <v>45256.943366398147</v>
      </c>
    </row>
    <row r="56" spans="1:5" x14ac:dyDescent="0.2">
      <c r="A56" s="29" t="s">
        <v>75</v>
      </c>
      <c r="B56" s="66">
        <f>stats!B56/stats!C56</f>
        <v>0.80784001960703178</v>
      </c>
      <c r="C56" s="67">
        <f>stats!D56/stats!E56</f>
        <v>1</v>
      </c>
      <c r="D56" s="66">
        <f>stats!B56/stats!D56</f>
        <v>530060.45605187048</v>
      </c>
      <c r="E56" s="67">
        <f>stats!C56/stats!E56</f>
        <v>656145.32975194114</v>
      </c>
    </row>
    <row r="57" spans="1:5" x14ac:dyDescent="0.2">
      <c r="A57" s="29" t="s">
        <v>76</v>
      </c>
      <c r="B57" s="66">
        <f>stats!B57/stats!C57</f>
        <v>1.6076660671815777</v>
      </c>
      <c r="C57" s="67">
        <f>stats!D57/stats!E57</f>
        <v>1</v>
      </c>
      <c r="D57" s="66">
        <f>stats!B57/stats!D57</f>
        <v>166676.66652981995</v>
      </c>
      <c r="E57" s="67">
        <f>stats!C57/stats!E57</f>
        <v>103676.17376040237</v>
      </c>
    </row>
    <row r="58" spans="1:5" x14ac:dyDescent="0.2">
      <c r="A58" s="29" t="s">
        <v>77</v>
      </c>
      <c r="B58" s="66">
        <f>stats!B58/stats!C58</f>
        <v>0.88292413792706959</v>
      </c>
      <c r="C58" s="67">
        <f>stats!D58/stats!E58</f>
        <v>16.672385478738189</v>
      </c>
      <c r="D58" s="66">
        <f>stats!B58/stats!D58</f>
        <v>38615.200823580286</v>
      </c>
      <c r="E58" s="67">
        <f>stats!C58/stats!E58</f>
        <v>729176.47826590284</v>
      </c>
    </row>
    <row r="59" spans="1:5" x14ac:dyDescent="0.2">
      <c r="A59" s="29" t="s">
        <v>78</v>
      </c>
      <c r="B59" s="66">
        <f>stats!B59/stats!C59</f>
        <v>1.1271948064905259</v>
      </c>
      <c r="C59" s="67">
        <f>stats!D59/stats!E59</f>
        <v>316.70088451960987</v>
      </c>
      <c r="D59" s="66">
        <f>stats!B59/stats!D59</f>
        <v>64486.921716241755</v>
      </c>
      <c r="E59" s="67">
        <f>stats!C59/stats!E59</f>
        <v>18118487.620668661</v>
      </c>
    </row>
    <row r="60" spans="1:5" x14ac:dyDescent="0.2">
      <c r="A60" s="29" t="s">
        <v>79</v>
      </c>
      <c r="B60" s="66">
        <f>stats!B60/stats!C60</f>
        <v>1.2952010832146321</v>
      </c>
      <c r="C60" s="67">
        <f>stats!D60/stats!E60</f>
        <v>0.97322994603733692</v>
      </c>
      <c r="D60" s="66">
        <f>stats!B60/stats!D60</f>
        <v>131545.04038570952</v>
      </c>
      <c r="E60" s="67">
        <f>stats!C60/stats!E60</f>
        <v>98844.553340176746</v>
      </c>
    </row>
    <row r="61" spans="1:5" x14ac:dyDescent="0.2">
      <c r="A61" s="29" t="s">
        <v>80</v>
      </c>
      <c r="B61" s="66">
        <f>stats!B61/stats!C61</f>
        <v>1.7202627305309204</v>
      </c>
      <c r="C61" s="67">
        <f>stats!D61/stats!E61</f>
        <v>0.82105447595884384</v>
      </c>
      <c r="D61" s="66">
        <f>stats!B61/stats!D61</f>
        <v>11804.951974595457</v>
      </c>
      <c r="E61" s="67">
        <f>stats!C61/stats!E61</f>
        <v>5634.3188079354695</v>
      </c>
    </row>
    <row r="62" spans="1:5" x14ac:dyDescent="0.2">
      <c r="A62" s="29" t="s">
        <v>81</v>
      </c>
      <c r="B62" s="66">
        <f>stats!B62/stats!C62</f>
        <v>0.74055397822478819</v>
      </c>
      <c r="C62" s="67">
        <f>stats!D62/stats!E62</f>
        <v>1.5570833971813023</v>
      </c>
      <c r="D62" s="66">
        <f>stats!B62/stats!D62</f>
        <v>96311.653887587949</v>
      </c>
      <c r="E62" s="67">
        <f>stats!C62/stats!E62</f>
        <v>202504.18150871733</v>
      </c>
    </row>
    <row r="63" spans="1:5" x14ac:dyDescent="0.2">
      <c r="A63" s="29" t="s">
        <v>82</v>
      </c>
      <c r="B63" s="66">
        <f>stats!B63/stats!C63</f>
        <v>0.96995214830067333</v>
      </c>
      <c r="C63" s="67">
        <f>stats!D63/stats!E63</f>
        <v>1.4781503387428587</v>
      </c>
      <c r="D63" s="66">
        <f>stats!B63/stats!D63</f>
        <v>41315.144620941115</v>
      </c>
      <c r="E63" s="67">
        <f>stats!C63/stats!E63</f>
        <v>62961.863761678425</v>
      </c>
    </row>
    <row r="64" spans="1:5" x14ac:dyDescent="0.2">
      <c r="A64" s="29" t="s">
        <v>83</v>
      </c>
      <c r="B64" s="66">
        <f>stats!B64/stats!C64</f>
        <v>0.8750128154799548</v>
      </c>
      <c r="C64" s="67">
        <f>stats!D64/stats!E64</f>
        <v>0.20956398057822115</v>
      </c>
      <c r="D64" s="66">
        <f>stats!B64/stats!D64</f>
        <v>13866.210329253465</v>
      </c>
      <c r="E64" s="67">
        <f>stats!C64/stats!E64</f>
        <v>3320.9321974779368</v>
      </c>
    </row>
    <row r="65" spans="1:5" x14ac:dyDescent="0.2">
      <c r="A65" s="29" t="s">
        <v>84</v>
      </c>
      <c r="B65" s="66">
        <f>stats!B65/stats!C65</f>
        <v>0.976587044921021</v>
      </c>
      <c r="C65" s="67">
        <f>stats!D65/stats!E65</f>
        <v>0.79139400849394148</v>
      </c>
      <c r="D65" s="66">
        <f>stats!B65/stats!D65</f>
        <v>233.18877287579582</v>
      </c>
      <c r="E65" s="67">
        <f>stats!C65/stats!E65</f>
        <v>188.96850891246862</v>
      </c>
    </row>
    <row r="66" spans="1:5" x14ac:dyDescent="0.2">
      <c r="A66" s="29" t="s">
        <v>85</v>
      </c>
      <c r="B66" s="66">
        <f>stats!B66/stats!C66</f>
        <v>0.89643882462685687</v>
      </c>
      <c r="C66" s="67">
        <f>stats!D66/stats!E66</f>
        <v>0.84469273001662892</v>
      </c>
      <c r="D66" s="66">
        <f>stats!B66/stats!D66</f>
        <v>416.2672819102329</v>
      </c>
      <c r="E66" s="67">
        <f>stats!C66/stats!E66</f>
        <v>392.23864151546258</v>
      </c>
    </row>
    <row r="67" spans="1:5" x14ac:dyDescent="0.2">
      <c r="A67" s="29" t="s">
        <v>86</v>
      </c>
      <c r="B67" s="66">
        <f>stats!B67/stats!C67</f>
        <v>0.56973138011857272</v>
      </c>
      <c r="C67" s="67">
        <f>stats!D67/stats!E67</f>
        <v>0.75095787998767638</v>
      </c>
      <c r="D67" s="66">
        <f>stats!B67/stats!D67</f>
        <v>2885.533027132602</v>
      </c>
      <c r="E67" s="67">
        <f>stats!C67/stats!E67</f>
        <v>3803.3954953278899</v>
      </c>
    </row>
    <row r="68" spans="1:5" x14ac:dyDescent="0.2">
      <c r="A68" s="29" t="s">
        <v>87</v>
      </c>
      <c r="B68" s="66">
        <f>stats!B68/stats!C68</f>
        <v>0.95578734027256751</v>
      </c>
      <c r="C68" s="67">
        <f>stats!D68/stats!E68</f>
        <v>1.5112186415015321</v>
      </c>
      <c r="D68" s="66">
        <f>stats!B68/stats!D68</f>
        <v>32678.442069618952</v>
      </c>
      <c r="E68" s="67">
        <f>stats!C68/stats!E68</f>
        <v>51668.680625915033</v>
      </c>
    </row>
    <row r="69" spans="1:5" x14ac:dyDescent="0.2">
      <c r="A69" s="29" t="s">
        <v>88</v>
      </c>
      <c r="B69" s="66">
        <f>stats!B69/stats!C69</f>
        <v>0.83521110242814889</v>
      </c>
      <c r="C69" s="67">
        <f>stats!D69/stats!E69</f>
        <v>2.6802353086055475</v>
      </c>
      <c r="D69" s="66">
        <f>stats!B69/stats!D69</f>
        <v>10546.965858273465</v>
      </c>
      <c r="E69" s="67">
        <f>stats!C69/stats!E69</f>
        <v>33845.754935272314</v>
      </c>
    </row>
    <row r="70" spans="1:5" x14ac:dyDescent="0.2">
      <c r="A70" s="29" t="s">
        <v>89</v>
      </c>
      <c r="B70" s="66">
        <f>stats!B70/stats!C70</f>
        <v>1.1202333032773981</v>
      </c>
      <c r="C70" s="67">
        <f>stats!D70/stats!E70</f>
        <v>0.98488572729516854</v>
      </c>
      <c r="D70" s="66">
        <f>stats!B70/stats!D70</f>
        <v>65.97049307321241</v>
      </c>
      <c r="E70" s="67">
        <f>stats!C70/stats!E70</f>
        <v>57.999879900323435</v>
      </c>
    </row>
    <row r="71" spans="1:5" x14ac:dyDescent="0.2">
      <c r="A71" s="29" t="s">
        <v>90</v>
      </c>
      <c r="B71" s="66">
        <f>stats!B71/stats!C71</f>
        <v>1.0940746422910959</v>
      </c>
      <c r="C71" s="67">
        <f>stats!D71/stats!E71</f>
        <v>1.0318313609636418</v>
      </c>
      <c r="D71" s="66">
        <f>stats!B71/stats!D71</f>
        <v>73.341495294279142</v>
      </c>
      <c r="E71" s="67">
        <f>stats!C71/stats!E71</f>
        <v>69.16900545846832</v>
      </c>
    </row>
    <row r="72" spans="1:5" x14ac:dyDescent="0.2">
      <c r="A72" s="29" t="s">
        <v>91</v>
      </c>
      <c r="B72" s="66">
        <f>stats!B72/stats!C72</f>
        <v>0.72347813364573732</v>
      </c>
      <c r="C72" s="67">
        <f>stats!D72/stats!E72</f>
        <v>0.74181595294732927</v>
      </c>
      <c r="D72" s="66">
        <f>stats!B72/stats!D72</f>
        <v>563.59561083800122</v>
      </c>
      <c r="E72" s="67">
        <f>stats!C72/stats!E72</f>
        <v>577.88092782282445</v>
      </c>
    </row>
    <row r="73" spans="1:5" x14ac:dyDescent="0.2">
      <c r="A73" s="29" t="s">
        <v>92</v>
      </c>
      <c r="B73" s="66">
        <f>stats!B73/stats!C73</f>
        <v>1.7305486699775543</v>
      </c>
      <c r="C73" s="67">
        <f>stats!D73/stats!E73</f>
        <v>0.9881646082749147</v>
      </c>
      <c r="D73" s="66">
        <f>stats!B73/stats!D73</f>
        <v>870.83530382927302</v>
      </c>
      <c r="E73" s="67">
        <f>stats!C73/stats!E73</f>
        <v>497.25768584802717</v>
      </c>
    </row>
    <row r="74" spans="1:5" x14ac:dyDescent="0.2">
      <c r="A74" s="29" t="s">
        <v>93</v>
      </c>
      <c r="B74" s="66">
        <f>stats!B74/stats!C74</f>
        <v>0.71735754637629123</v>
      </c>
      <c r="C74" s="67">
        <f>stats!D74/stats!E74</f>
        <v>0.94075205735334277</v>
      </c>
      <c r="D74" s="66">
        <f>stats!B74/stats!D74</f>
        <v>6.204924360395605</v>
      </c>
      <c r="E74" s="67">
        <f>stats!C74/stats!E74</f>
        <v>8.1372188628264261</v>
      </c>
    </row>
    <row r="75" spans="1:5" x14ac:dyDescent="0.2">
      <c r="A75" s="29" t="s">
        <v>94</v>
      </c>
      <c r="B75" s="66">
        <f>stats!B75/stats!C75</f>
        <v>0.70314601549451727</v>
      </c>
      <c r="C75" s="67">
        <f>stats!D75/stats!E75</f>
        <v>1.2774401142002525</v>
      </c>
      <c r="D75" s="66">
        <f>stats!B75/stats!D75</f>
        <v>1205.4340991473175</v>
      </c>
      <c r="E75" s="67">
        <f>stats!C75/stats!E75</f>
        <v>2189.9716976887776</v>
      </c>
    </row>
    <row r="76" spans="1:5" x14ac:dyDescent="0.2">
      <c r="A76" s="29" t="s">
        <v>95</v>
      </c>
      <c r="B76" s="66">
        <f>stats!B76/stats!C76</f>
        <v>0.77496849914928023</v>
      </c>
      <c r="C76" s="67">
        <f>stats!D76/stats!E76</f>
        <v>0.91365958355012911</v>
      </c>
      <c r="D76" s="66">
        <f>stats!B76/stats!D76</f>
        <v>5608.2709725912246</v>
      </c>
      <c r="E76" s="67">
        <f>stats!C76/stats!E76</f>
        <v>6611.9468428444379</v>
      </c>
    </row>
    <row r="77" spans="1:5" x14ac:dyDescent="0.2">
      <c r="A77" s="29" t="s">
        <v>96</v>
      </c>
      <c r="B77" s="66">
        <f>stats!B77/stats!C77</f>
        <v>0.81758591149240478</v>
      </c>
      <c r="C77" s="67">
        <f>stats!D77/stats!E77</f>
        <v>1.1700317358278924</v>
      </c>
      <c r="D77" s="66">
        <f>stats!B77/stats!D77</f>
        <v>901.72217849609228</v>
      </c>
      <c r="E77" s="67">
        <f>stats!C77/stats!E77</f>
        <v>1290.4375563595956</v>
      </c>
    </row>
    <row r="78" spans="1:5" x14ac:dyDescent="0.2">
      <c r="A78" s="29" t="s">
        <v>97</v>
      </c>
      <c r="B78" s="66">
        <f>stats!B78/stats!C78</f>
        <v>0.94411299285084194</v>
      </c>
      <c r="C78" s="67">
        <f>stats!D78/stats!E78</f>
        <v>0.83669610683211404</v>
      </c>
      <c r="D78" s="66">
        <f>stats!B78/stats!D78</f>
        <v>13.894160043894241</v>
      </c>
      <c r="E78" s="67">
        <f>stats!C78/stats!E78</f>
        <v>12.313345652965991</v>
      </c>
    </row>
    <row r="79" spans="1:5" x14ac:dyDescent="0.2">
      <c r="A79" s="29" t="s">
        <v>98</v>
      </c>
      <c r="B79" s="66">
        <f>stats!B79/stats!C79</f>
        <v>0.74375796980178088</v>
      </c>
      <c r="C79" s="67">
        <f>stats!D79/stats!E79</f>
        <v>0.81323172522920328</v>
      </c>
      <c r="D79" s="66">
        <f>stats!B79/stats!D79</f>
        <v>4506.7550803194163</v>
      </c>
      <c r="E79" s="67">
        <f>stats!C79/stats!E79</f>
        <v>4927.7269729699901</v>
      </c>
    </row>
    <row r="80" spans="1:5" x14ac:dyDescent="0.2">
      <c r="A80" s="29" t="s">
        <v>99</v>
      </c>
      <c r="B80" s="66">
        <f>stats!B80/stats!C80</f>
        <v>0.97061945194923793</v>
      </c>
      <c r="C80" s="67">
        <f>stats!D80/stats!E80</f>
        <v>1.3169428257538616</v>
      </c>
      <c r="D80" s="66">
        <f>stats!B80/stats!D80</f>
        <v>5826.3967050540532</v>
      </c>
      <c r="E80" s="67">
        <f>stats!C80/stats!E80</f>
        <v>7905.293187054489</v>
      </c>
    </row>
    <row r="81" spans="1:5" x14ac:dyDescent="0.2">
      <c r="A81" s="29" t="s">
        <v>100</v>
      </c>
      <c r="B81" s="66">
        <f>stats!B81/stats!C81</f>
        <v>0.54668161555725836</v>
      </c>
      <c r="C81" s="67">
        <f>stats!D81/stats!E81</f>
        <v>2.2952512964550387</v>
      </c>
      <c r="D81" s="66">
        <f>stats!B81/stats!D81</f>
        <v>682.45562253477999</v>
      </c>
      <c r="E81" s="67">
        <f>stats!C81/stats!E81</f>
        <v>2865.3005841421455</v>
      </c>
    </row>
    <row r="82" spans="1:5" x14ac:dyDescent="0.2">
      <c r="A82" s="29" t="s">
        <v>101</v>
      </c>
      <c r="B82" s="66">
        <f>stats!B82/stats!C82</f>
        <v>1.1220755358928838</v>
      </c>
      <c r="C82" s="67">
        <f>stats!D82/stats!E82</f>
        <v>0.76727304814637021</v>
      </c>
      <c r="D82" s="66">
        <f>stats!B82/stats!D82</f>
        <v>401.67168547871989</v>
      </c>
      <c r="E82" s="67">
        <f>stats!C82/stats!E82</f>
        <v>274.66230981152796</v>
      </c>
    </row>
    <row r="83" spans="1:5" x14ac:dyDescent="0.2">
      <c r="A83" s="29" t="s">
        <v>102</v>
      </c>
      <c r="B83" s="66">
        <f>stats!B83/stats!C83</f>
        <v>0.60015656745400492</v>
      </c>
      <c r="C83" s="67">
        <f>stats!D83/stats!E83</f>
        <v>0.83155437197190596</v>
      </c>
      <c r="D83" s="66">
        <f>stats!B83/stats!D83</f>
        <v>119234.26573118316</v>
      </c>
      <c r="E83" s="67">
        <f>stats!C83/stats!E83</f>
        <v>165206.51499031382</v>
      </c>
    </row>
    <row r="84" spans="1:5" x14ac:dyDescent="0.2">
      <c r="A84" s="29" t="s">
        <v>103</v>
      </c>
      <c r="B84" s="66">
        <f>stats!B84/stats!C84</f>
        <v>0.46606349127398949</v>
      </c>
      <c r="C84" s="67">
        <f>stats!D84/stats!E84</f>
        <v>0.75564846415615827</v>
      </c>
      <c r="D84" s="66">
        <f>stats!B84/stats!D84</f>
        <v>972.05187777678441</v>
      </c>
      <c r="E84" s="67">
        <f>stats!C84/stats!E84</f>
        <v>1576.0288507351061</v>
      </c>
    </row>
    <row r="85" spans="1:5" x14ac:dyDescent="0.2">
      <c r="A85" s="29" t="s">
        <v>104</v>
      </c>
      <c r="B85" s="66">
        <f>stats!B85/stats!C85</f>
        <v>3.6113902893570442</v>
      </c>
      <c r="C85" s="67">
        <f>stats!D85/stats!E85</f>
        <v>4.3658599999999999E-2</v>
      </c>
      <c r="D85" s="66">
        <f>stats!B85/stats!D85</f>
        <v>1031251.994843698</v>
      </c>
      <c r="E85" s="67">
        <f>stats!C85/stats!E85</f>
        <v>12466.94894062496</v>
      </c>
    </row>
    <row r="86" spans="1:5" x14ac:dyDescent="0.2">
      <c r="A86" s="29" t="s">
        <v>105</v>
      </c>
      <c r="B86" s="66">
        <f>stats!B86/stats!C86</f>
        <v>0.97324485186147414</v>
      </c>
      <c r="C86" s="67">
        <f>stats!D86/stats!E86</f>
        <v>1325.2976088344276</v>
      </c>
      <c r="D86" s="66">
        <f>stats!B86/stats!D86</f>
        <v>2211.8083310455968</v>
      </c>
      <c r="E86" s="67">
        <f>stats!C86/stats!E86</f>
        <v>3011887.7965069581</v>
      </c>
    </row>
    <row r="87" spans="1:5" x14ac:dyDescent="0.2">
      <c r="A87" s="29" t="s">
        <v>106</v>
      </c>
      <c r="B87" s="66">
        <f>stats!B87/stats!C87</f>
        <v>0.91202443965952673</v>
      </c>
      <c r="C87" s="67">
        <f>stats!D87/stats!E87</f>
        <v>204.75339514269581</v>
      </c>
      <c r="D87" s="66">
        <f>stats!B87/stats!D87</f>
        <v>238779.0039730253</v>
      </c>
      <c r="E87" s="67">
        <f>stats!C87/stats!E87</f>
        <v>53606909.668473251</v>
      </c>
    </row>
    <row r="88" spans="1:5" x14ac:dyDescent="0.2">
      <c r="A88" s="29" t="s">
        <v>107</v>
      </c>
      <c r="B88" s="66">
        <f>stats!B88/stats!C88</f>
        <v>0.22791060644320413</v>
      </c>
      <c r="C88" s="67">
        <f>stats!D88/stats!E88</f>
        <v>79.689493079299808</v>
      </c>
      <c r="D88" s="66">
        <f>stats!B88/stats!D88</f>
        <v>311.91441685541537</v>
      </c>
      <c r="E88" s="67">
        <f>stats!C88/stats!E88</f>
        <v>109061.62793931976</v>
      </c>
    </row>
    <row r="89" spans="1:5" x14ac:dyDescent="0.2">
      <c r="A89" s="29" t="s">
        <v>108</v>
      </c>
      <c r="B89" s="66">
        <f>stats!B89/stats!C89</f>
        <v>0.68290824180938159</v>
      </c>
      <c r="C89" s="67">
        <f>stats!D89/stats!E89</f>
        <v>6.5077777777777776E-2</v>
      </c>
      <c r="D89" s="66">
        <f>stats!B89/stats!D89</f>
        <v>12010422.088690311</v>
      </c>
      <c r="E89" s="67">
        <f>stats!C89/stats!E89</f>
        <v>1144533.8214607036</v>
      </c>
    </row>
    <row r="90" spans="1:5" x14ac:dyDescent="0.2">
      <c r="A90" s="29" t="s">
        <v>109</v>
      </c>
      <c r="B90" s="66">
        <f>stats!B90/stats!C90</f>
        <v>0.95511368051889423</v>
      </c>
      <c r="C90" s="67">
        <f>stats!D90/stats!E90</f>
        <v>5.4733233939294861</v>
      </c>
      <c r="D90" s="66">
        <f>stats!B90/stats!D90</f>
        <v>20571.959661164368</v>
      </c>
      <c r="E90" s="67">
        <f>stats!C90/stats!E90</f>
        <v>117888.57218677146</v>
      </c>
    </row>
  </sheetData>
  <mergeCells count="3">
    <mergeCell ref="B5:E5"/>
    <mergeCell ref="B3:C3"/>
    <mergeCell ref="D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10C98-A367-4BE7-B461-B387E41221C6}">
  <dimension ref="A1:F90"/>
  <sheetViews>
    <sheetView workbookViewId="0">
      <selection activeCell="B6" sqref="B6:E90"/>
    </sheetView>
  </sheetViews>
  <sheetFormatPr baseColWidth="10" defaultColWidth="8.83203125" defaultRowHeight="15" x14ac:dyDescent="0.2"/>
  <cols>
    <col min="1" max="1" width="31.1640625" bestFit="1" customWidth="1"/>
    <col min="2" max="2" width="11.5" style="64" customWidth="1"/>
    <col min="3" max="3" width="11.5" style="65" customWidth="1"/>
    <col min="4" max="4" width="11.5" style="64" customWidth="1"/>
    <col min="5" max="5" width="11.5" style="65" customWidth="1"/>
    <col min="6" max="6" width="8.83203125" style="6"/>
  </cols>
  <sheetData>
    <row r="1" spans="1:5" x14ac:dyDescent="0.2">
      <c r="A1" s="3"/>
      <c r="B1" s="69"/>
      <c r="C1" s="69"/>
      <c r="D1" s="69"/>
      <c r="E1" s="69"/>
    </row>
    <row r="2" spans="1:5" x14ac:dyDescent="0.2">
      <c r="A2" s="3"/>
      <c r="B2" s="69"/>
      <c r="C2" s="69"/>
      <c r="D2" s="69"/>
      <c r="E2" s="70"/>
    </row>
    <row r="3" spans="1:5" x14ac:dyDescent="0.2">
      <c r="A3" s="3"/>
      <c r="B3" s="100" t="s">
        <v>115</v>
      </c>
      <c r="C3" s="101"/>
      <c r="D3" s="100" t="s">
        <v>116</v>
      </c>
      <c r="E3" s="102"/>
    </row>
    <row r="4" spans="1:5" x14ac:dyDescent="0.2">
      <c r="A4" s="3"/>
      <c r="B4" s="62" t="s">
        <v>9</v>
      </c>
      <c r="C4" s="63" t="s">
        <v>10</v>
      </c>
      <c r="D4" s="60">
        <v>1495</v>
      </c>
      <c r="E4" s="61">
        <v>1496</v>
      </c>
    </row>
    <row r="5" spans="1:5" x14ac:dyDescent="0.2">
      <c r="A5" s="42"/>
      <c r="B5" s="97" t="s">
        <v>118</v>
      </c>
      <c r="C5" s="98"/>
      <c r="D5" s="98"/>
      <c r="E5" s="99"/>
    </row>
    <row r="6" spans="1:5" x14ac:dyDescent="0.2">
      <c r="A6" s="29" t="s">
        <v>25</v>
      </c>
      <c r="B6" s="71">
        <f>TTEST(normalized!B5:D5,normalized!E5:G5,2,3)</f>
        <v>0.1868729452287802</v>
      </c>
      <c r="C6" s="72">
        <f>TTEST(normalized!H5:J5,normalized!K5:M5,2,3)</f>
        <v>6.5922540298883905E-2</v>
      </c>
      <c r="D6" s="71">
        <f>TTEST(normalized!B5:D5,normalized!H5:J5,2,3)</f>
        <v>3.1428021734234451E-2</v>
      </c>
      <c r="E6" s="72">
        <f>TTEST(normalized!E5:G5,normalized!K5:M5,2,3)</f>
        <v>8.8756387119752565E-3</v>
      </c>
    </row>
    <row r="7" spans="1:5" x14ac:dyDescent="0.2">
      <c r="A7" s="29" t="s">
        <v>26</v>
      </c>
      <c r="B7" s="71">
        <f>TTEST(normalized!B6:D6,normalized!E6:G6,2,3)</f>
        <v>8.0491276796669051E-2</v>
      </c>
      <c r="C7" s="72">
        <f>TTEST(normalized!H6:J6,normalized!K6:M6,2,3)</f>
        <v>0.38045650026016997</v>
      </c>
      <c r="D7" s="71">
        <f>TTEST(normalized!B6:D6,normalized!H6:J6,2,3)</f>
        <v>1.1992019294987985E-2</v>
      </c>
      <c r="E7" s="72">
        <f>TTEST(normalized!E6:G6,normalized!K6:M6,2,3)</f>
        <v>4.5794646195183901E-4</v>
      </c>
    </row>
    <row r="8" spans="1:5" x14ac:dyDescent="0.2">
      <c r="A8" s="29" t="s">
        <v>27</v>
      </c>
      <c r="B8" s="71">
        <f>TTEST(normalized!B7:D7,normalized!E7:G7,2,3)</f>
        <v>0.65273825968118104</v>
      </c>
      <c r="C8" s="72">
        <f>TTEST(normalized!H7:J7,normalized!K7:M7,2,3)</f>
        <v>0.67956574220007149</v>
      </c>
      <c r="D8" s="71">
        <f>TTEST(normalized!B7:D7,normalized!H7:J7,2,3)</f>
        <v>1.0926792508473346E-2</v>
      </c>
      <c r="E8" s="72">
        <f>TTEST(normalized!E7:G7,normalized!K7:M7,2,3)</f>
        <v>8.0838074969281342E-3</v>
      </c>
    </row>
    <row r="9" spans="1:5" x14ac:dyDescent="0.2">
      <c r="A9" s="29" t="s">
        <v>28</v>
      </c>
      <c r="B9" s="71">
        <f>TTEST(normalized!B8:D8,normalized!E8:G8,2,3)</f>
        <v>0.57170662110723403</v>
      </c>
      <c r="C9" s="72">
        <f>TTEST(normalized!H8:J8,normalized!K8:M8,2,3)</f>
        <v>0.55454532382866362</v>
      </c>
      <c r="D9" s="71">
        <f>TTEST(normalized!B8:D8,normalized!H8:J8,2,3)</f>
        <v>1.2983315520208222E-2</v>
      </c>
      <c r="E9" s="72">
        <f>TTEST(normalized!E8:G8,normalized!K8:M8,2,3)</f>
        <v>4.6624897906685191E-2</v>
      </c>
    </row>
    <row r="10" spans="1:5" x14ac:dyDescent="0.2">
      <c r="A10" s="29" t="s">
        <v>29</v>
      </c>
      <c r="B10" s="71">
        <f>TTEST(normalized!B9:D9,normalized!E9:G9,2,3)</f>
        <v>0.25335633256493156</v>
      </c>
      <c r="C10" s="72">
        <f>TTEST(normalized!H9:J9,normalized!K9:M9,2,3)</f>
        <v>7.3317642272991701E-2</v>
      </c>
      <c r="D10" s="71">
        <f>TTEST(normalized!B9:D9,normalized!H9:J9,2,3)</f>
        <v>2.411906909516804E-2</v>
      </c>
      <c r="E10" s="72">
        <f>TTEST(normalized!E9:G9,normalized!K9:M9,2,3)</f>
        <v>1.9046426673348998E-3</v>
      </c>
    </row>
    <row r="11" spans="1:5" x14ac:dyDescent="0.2">
      <c r="A11" s="29" t="s">
        <v>30</v>
      </c>
      <c r="B11" s="71">
        <f>TTEST(normalized!B10:D10,normalized!E10:G10,2,3)</f>
        <v>0.85240627505491928</v>
      </c>
      <c r="C11" s="72">
        <f>TTEST(normalized!H10:J10,normalized!K10:M10,2,3)</f>
        <v>0.4399021178928656</v>
      </c>
      <c r="D11" s="71">
        <f>TTEST(normalized!B10:D10,normalized!H10:J10,2,3)</f>
        <v>3.0675883875770416E-3</v>
      </c>
      <c r="E11" s="72">
        <f>TTEST(normalized!E10:G10,normalized!K10:M10,2,3)</f>
        <v>4.4099110201962924E-3</v>
      </c>
    </row>
    <row r="12" spans="1:5" x14ac:dyDescent="0.2">
      <c r="A12" s="29" t="s">
        <v>31</v>
      </c>
      <c r="B12" s="71">
        <f>TTEST(normalized!B11:D11,normalized!E11:G11,2,3)</f>
        <v>0.88639929880999091</v>
      </c>
      <c r="C12" s="72">
        <f>TTEST(normalized!H11:J11,normalized!K11:M11,2,3)</f>
        <v>0.54087985102557645</v>
      </c>
      <c r="D12" s="71">
        <f>TTEST(normalized!B11:D11,normalized!H11:J11,2,3)</f>
        <v>5.2035320511050398E-4</v>
      </c>
      <c r="E12" s="72">
        <f>TTEST(normalized!E11:G11,normalized!K11:M11,2,3)</f>
        <v>5.7170479088695795E-4</v>
      </c>
    </row>
    <row r="13" spans="1:5" x14ac:dyDescent="0.2">
      <c r="A13" s="29" t="s">
        <v>32</v>
      </c>
      <c r="B13" s="71">
        <f>TTEST(normalized!B12:D12,normalized!E12:G12,2,3)</f>
        <v>0.23150054351669289</v>
      </c>
      <c r="C13" s="72">
        <f>TTEST(normalized!H12:J12,normalized!K12:M12,2,3)</f>
        <v>0.80444350658227681</v>
      </c>
      <c r="D13" s="71">
        <f>TTEST(normalized!B12:D12,normalized!H12:J12,2,3)</f>
        <v>6.7155627136838286E-4</v>
      </c>
      <c r="E13" s="72">
        <f>TTEST(normalized!E12:G12,normalized!K12:M12,2,3)</f>
        <v>4.5074468713425554E-2</v>
      </c>
    </row>
    <row r="14" spans="1:5" x14ac:dyDescent="0.2">
      <c r="A14" s="29" t="s">
        <v>33</v>
      </c>
      <c r="B14" s="71">
        <f>TTEST(normalized!B13:D13,normalized!E13:G13,2,3)</f>
        <v>8.9552836801170835E-2</v>
      </c>
      <c r="C14" s="72">
        <f>TTEST(normalized!H13:J13,normalized!K13:M13,2,3)</f>
        <v>0.25407729130291212</v>
      </c>
      <c r="D14" s="71">
        <f>TTEST(normalized!B13:D13,normalized!H13:J13,2,3)</f>
        <v>0.11142193469707123</v>
      </c>
      <c r="E14" s="72">
        <f>TTEST(normalized!E13:G13,normalized!K13:M13,2,3)</f>
        <v>2.0807546705510705E-2</v>
      </c>
    </row>
    <row r="15" spans="1:5" x14ac:dyDescent="0.2">
      <c r="A15" s="29" t="s">
        <v>34</v>
      </c>
      <c r="B15" s="71">
        <f>TTEST(normalized!B14:D14,normalized!E14:G14,2,3)</f>
        <v>9.1161686075986931E-2</v>
      </c>
      <c r="C15" s="72" t="e">
        <f>TTEST(normalized!H14:J14,normalized!K14:M14,2,3)</f>
        <v>#DIV/0!</v>
      </c>
      <c r="D15" s="71">
        <f>TTEST(normalized!B14:D14,normalized!H14:J14,2,3)</f>
        <v>2.1146673744613428E-2</v>
      </c>
      <c r="E15" s="72">
        <f>TTEST(normalized!E14:G14,normalized!K14:M14,2,3)</f>
        <v>5.3225182064306539E-3</v>
      </c>
    </row>
    <row r="16" spans="1:5" x14ac:dyDescent="0.2">
      <c r="A16" s="29" t="s">
        <v>35</v>
      </c>
      <c r="B16" s="71">
        <f>TTEST(normalized!B15:D15,normalized!E15:G15,2,3)</f>
        <v>0.26432776953251919</v>
      </c>
      <c r="C16" s="72">
        <f>TTEST(normalized!H15:J15,normalized!K15:M15,2,3)</f>
        <v>7.3176190377594624E-2</v>
      </c>
      <c r="D16" s="71">
        <f>TTEST(normalized!B15:D15,normalized!H15:J15,2,3)</f>
        <v>1.0326040791962428E-2</v>
      </c>
      <c r="E16" s="72">
        <f>TTEST(normalized!E15:G15,normalized!K15:M15,2,3)</f>
        <v>4.9031780117689305E-4</v>
      </c>
    </row>
    <row r="17" spans="1:5" x14ac:dyDescent="0.2">
      <c r="A17" s="29" t="s">
        <v>36</v>
      </c>
      <c r="B17" s="71">
        <f>TTEST(normalized!B16:D16,normalized!E16:G16,2,3)</f>
        <v>0.11031714649334401</v>
      </c>
      <c r="C17" s="72" t="e">
        <f>TTEST(normalized!H16:J16,normalized!K16:M16,2,3)</f>
        <v>#DIV/0!</v>
      </c>
      <c r="D17" s="71">
        <f>TTEST(normalized!B16:D16,normalized!H16:J16,2,3)</f>
        <v>2.6083423055530932E-2</v>
      </c>
      <c r="E17" s="72">
        <f>TTEST(normalized!E16:G16,normalized!K16:M16,2,3)</f>
        <v>1.6140273205917505E-3</v>
      </c>
    </row>
    <row r="18" spans="1:5" x14ac:dyDescent="0.2">
      <c r="A18" s="29" t="s">
        <v>37</v>
      </c>
      <c r="B18" s="71">
        <f>TTEST(normalized!B17:D17,normalized!E17:G17,2,3)</f>
        <v>0.55760181066333558</v>
      </c>
      <c r="C18" s="72">
        <f>TTEST(normalized!H17:J17,normalized!K17:M17,2,3)</f>
        <v>0.89064545973094611</v>
      </c>
      <c r="D18" s="71">
        <f>TTEST(normalized!B17:D17,normalized!H17:J17,2,3)</f>
        <v>2.0573442866836433E-2</v>
      </c>
      <c r="E18" s="72">
        <f>TTEST(normalized!E17:G17,normalized!K17:M17,2,3)</f>
        <v>1.6768213015290592E-2</v>
      </c>
    </row>
    <row r="19" spans="1:5" x14ac:dyDescent="0.2">
      <c r="A19" s="29" t="s">
        <v>38</v>
      </c>
      <c r="B19" s="71">
        <f>TTEST(normalized!B18:D18,normalized!E18:G18,2,3)</f>
        <v>4.6925977487091874E-2</v>
      </c>
      <c r="C19" s="72">
        <f>TTEST(normalized!H18:J18,normalized!K18:M18,2,3)</f>
        <v>0.38031495695430245</v>
      </c>
      <c r="D19" s="71">
        <f>TTEST(normalized!B18:D18,normalized!H18:J18,2,3)</f>
        <v>1.2121334273254053E-3</v>
      </c>
      <c r="E19" s="72">
        <f>TTEST(normalized!E18:G18,normalized!K18:M18,2,3)</f>
        <v>3.4167744505063011E-3</v>
      </c>
    </row>
    <row r="20" spans="1:5" x14ac:dyDescent="0.2">
      <c r="A20" s="29" t="s">
        <v>39</v>
      </c>
      <c r="B20" s="71">
        <f>TTEST(normalized!B19:D19,normalized!E19:G19,2,3)</f>
        <v>0.9159496257690426</v>
      </c>
      <c r="C20" s="72">
        <f>TTEST(normalized!H19:J19,normalized!K19:M19,2,3)</f>
        <v>0.47605377807702598</v>
      </c>
      <c r="D20" s="71">
        <f>TTEST(normalized!B19:D19,normalized!H19:J19,2,3)</f>
        <v>6.2217302993239645E-2</v>
      </c>
      <c r="E20" s="72">
        <f>TTEST(normalized!E19:G19,normalized!K19:M19,2,3)</f>
        <v>5.9467264554463925E-2</v>
      </c>
    </row>
    <row r="21" spans="1:5" x14ac:dyDescent="0.2">
      <c r="A21" s="29" t="s">
        <v>40</v>
      </c>
      <c r="B21" s="71">
        <f>TTEST(normalized!B20:D20,normalized!E20:G20,2,3)</f>
        <v>0.22921192909436591</v>
      </c>
      <c r="C21" s="72">
        <f>TTEST(normalized!H20:J20,normalized!K20:M20,2,3)</f>
        <v>0.27153656064708759</v>
      </c>
      <c r="D21" s="71">
        <f>TTEST(normalized!B20:D20,normalized!H20:J20,2,3)</f>
        <v>2.1001756861340577E-3</v>
      </c>
      <c r="E21" s="72">
        <f>TTEST(normalized!E20:G20,normalized!K20:M20,2,3)</f>
        <v>9.1216660079641628E-3</v>
      </c>
    </row>
    <row r="22" spans="1:5" x14ac:dyDescent="0.2">
      <c r="A22" s="29" t="s">
        <v>41</v>
      </c>
      <c r="B22" s="71">
        <f>TTEST(normalized!B21:D21,normalized!E21:G21,2,3)</f>
        <v>0.44783573382397734</v>
      </c>
      <c r="C22" s="72">
        <f>TTEST(normalized!H21:J21,normalized!K21:M21,2,3)</f>
        <v>0.53474530731007064</v>
      </c>
      <c r="D22" s="71">
        <f>TTEST(normalized!B21:D21,normalized!H21:J21,2,3)</f>
        <v>0.11182513081752865</v>
      </c>
      <c r="E22" s="72">
        <f>TTEST(normalized!E21:G21,normalized!K21:M21,2,3)</f>
        <v>0.10589870363527505</v>
      </c>
    </row>
    <row r="23" spans="1:5" x14ac:dyDescent="0.2">
      <c r="A23" s="29" t="s">
        <v>42</v>
      </c>
      <c r="B23" s="71">
        <f>TTEST(normalized!B22:D22,normalized!E22:G22,2,3)</f>
        <v>0.81684348359983694</v>
      </c>
      <c r="C23" s="72">
        <f>TTEST(normalized!H22:J22,normalized!K22:M22,2,3)</f>
        <v>0.546875452470025</v>
      </c>
      <c r="D23" s="71">
        <f>TTEST(normalized!B22:D22,normalized!H22:J22,2,3)</f>
        <v>2.666096215612599E-2</v>
      </c>
      <c r="E23" s="72">
        <f>TTEST(normalized!E22:G22,normalized!K22:M22,2,3)</f>
        <v>1.6705632892158491E-2</v>
      </c>
    </row>
    <row r="24" spans="1:5" x14ac:dyDescent="0.2">
      <c r="A24" s="29" t="s">
        <v>43</v>
      </c>
      <c r="B24" s="71">
        <f>TTEST(normalized!B23:D23,normalized!E23:G23,2,3)</f>
        <v>0.80182640720715304</v>
      </c>
      <c r="C24" s="72">
        <f>TTEST(normalized!H23:J23,normalized!K23:M23,2,3)</f>
        <v>0.20073415440458639</v>
      </c>
      <c r="D24" s="71">
        <f>TTEST(normalized!B23:D23,normalized!H23:J23,2,3)</f>
        <v>4.4791370032730961E-2</v>
      </c>
      <c r="E24" s="72">
        <f>TTEST(normalized!E23:G23,normalized!K23:M23,2,3)</f>
        <v>1.2320233640539607E-2</v>
      </c>
    </row>
    <row r="25" spans="1:5" x14ac:dyDescent="0.2">
      <c r="A25" s="29" t="s">
        <v>44</v>
      </c>
      <c r="B25" s="71">
        <f>TTEST(normalized!B24:D24,normalized!E24:G24,2,3)</f>
        <v>0.15130560001577165</v>
      </c>
      <c r="C25" s="72">
        <f>TTEST(normalized!H24:J24,normalized!K24:M24,2,3)</f>
        <v>0.15586483278509033</v>
      </c>
      <c r="D25" s="71">
        <f>TTEST(normalized!B24:D24,normalized!H24:J24,2,3)</f>
        <v>1.2018036015964916E-2</v>
      </c>
      <c r="E25" s="72">
        <f>TTEST(normalized!E24:G24,normalized!K24:M24,2,3)</f>
        <v>2.8735264309136671E-3</v>
      </c>
    </row>
    <row r="26" spans="1:5" x14ac:dyDescent="0.2">
      <c r="A26" s="29" t="s">
        <v>45</v>
      </c>
      <c r="B26" s="71">
        <f>TTEST(normalized!B25:D25,normalized!E25:G25,2,3)</f>
        <v>0.30836398959891398</v>
      </c>
      <c r="C26" s="72">
        <f>TTEST(normalized!H25:J25,normalized!K25:M25,2,3)</f>
        <v>0.2977299221971802</v>
      </c>
      <c r="D26" s="71">
        <f>TTEST(normalized!B25:D25,normalized!H25:J25,2,3)</f>
        <v>1.7643954892215023E-3</v>
      </c>
      <c r="E26" s="72">
        <f>TTEST(normalized!E25:G25,normalized!K25:M25,2,3)</f>
        <v>1.2852423699029061E-3</v>
      </c>
    </row>
    <row r="27" spans="1:5" x14ac:dyDescent="0.2">
      <c r="A27" s="29" t="s">
        <v>46</v>
      </c>
      <c r="B27" s="71">
        <f>TTEST(normalized!B26:D26,normalized!E26:G26,2,3)</f>
        <v>0.13705695719864938</v>
      </c>
      <c r="C27" s="72">
        <f>TTEST(normalized!H26:J26,normalized!K26:M26,2,3)</f>
        <v>0.8039959339745637</v>
      </c>
      <c r="D27" s="71">
        <f>TTEST(normalized!B26:D26,normalized!H26:J26,2,3)</f>
        <v>2.9299869388456903E-3</v>
      </c>
      <c r="E27" s="72">
        <f>TTEST(normalized!E26:G26,normalized!K26:M26,2,3)</f>
        <v>6.5467291748461467E-4</v>
      </c>
    </row>
    <row r="28" spans="1:5" x14ac:dyDescent="0.2">
      <c r="A28" s="29" t="s">
        <v>47</v>
      </c>
      <c r="B28" s="71">
        <f>TTEST(normalized!B27:D27,normalized!E27:G27,2,3)</f>
        <v>0.24989180554618032</v>
      </c>
      <c r="C28" s="72">
        <f>TTEST(normalized!H27:J27,normalized!K27:M27,2,3)</f>
        <v>0.71997293771647963</v>
      </c>
      <c r="D28" s="71">
        <f>TTEST(normalized!B27:D27,normalized!H27:J27,2,3)</f>
        <v>9.929584408287187E-2</v>
      </c>
      <c r="E28" s="72">
        <f>TTEST(normalized!E27:G27,normalized!K27:M27,2,3)</f>
        <v>2.9979029698299867E-2</v>
      </c>
    </row>
    <row r="29" spans="1:5" x14ac:dyDescent="0.2">
      <c r="A29" s="29" t="s">
        <v>48</v>
      </c>
      <c r="B29" s="71">
        <f>TTEST(normalized!B28:D28,normalized!E28:G28,2,3)</f>
        <v>0.22493678047676394</v>
      </c>
      <c r="C29" s="72">
        <f>TTEST(normalized!H28:J28,normalized!K28:M28,2,3)</f>
        <v>4.5679823245218243E-2</v>
      </c>
      <c r="D29" s="71">
        <f>TTEST(normalized!B28:D28,normalized!H28:J28,2,3)</f>
        <v>2.5677636079390827E-2</v>
      </c>
      <c r="E29" s="72">
        <f>TTEST(normalized!E28:G28,normalized!K28:M28,2,3)</f>
        <v>5.1121934892565508E-2</v>
      </c>
    </row>
    <row r="30" spans="1:5" x14ac:dyDescent="0.2">
      <c r="A30" s="29" t="s">
        <v>49</v>
      </c>
      <c r="B30" s="71">
        <f>TTEST(normalized!B29:D29,normalized!E29:G29,2,3)</f>
        <v>0.29559647407482054</v>
      </c>
      <c r="C30" s="72">
        <f>TTEST(normalized!H29:J29,normalized!K29:M29,2,3)</f>
        <v>0.34230847785605822</v>
      </c>
      <c r="D30" s="71">
        <f>TTEST(normalized!B29:D29,normalized!H29:J29,2,3)</f>
        <v>1.5751094781283562E-2</v>
      </c>
      <c r="E30" s="72">
        <f>TTEST(normalized!E29:G29,normalized!K29:M29,2,3)</f>
        <v>2.107760998812518E-2</v>
      </c>
    </row>
    <row r="31" spans="1:5" x14ac:dyDescent="0.2">
      <c r="A31" s="29" t="s">
        <v>50</v>
      </c>
      <c r="B31" s="71">
        <f>TTEST(normalized!B30:D30,normalized!E30:G30,2,3)</f>
        <v>8.042868122036835E-2</v>
      </c>
      <c r="C31" s="72">
        <f>TTEST(normalized!H30:J30,normalized!K30:M30,2,3)</f>
        <v>0.30976707762804562</v>
      </c>
      <c r="D31" s="71">
        <f>TTEST(normalized!B30:D30,normalized!H30:J30,2,3)</f>
        <v>8.5428625643388188E-3</v>
      </c>
      <c r="E31" s="72">
        <f>TTEST(normalized!E30:G30,normalized!K30:M30,2,3)</f>
        <v>2.6324916717085519E-3</v>
      </c>
    </row>
    <row r="32" spans="1:5" x14ac:dyDescent="0.2">
      <c r="A32" s="29" t="s">
        <v>51</v>
      </c>
      <c r="B32" s="71">
        <f>TTEST(normalized!B31:D31,normalized!E31:G31,2,3)</f>
        <v>0.37094305908753267</v>
      </c>
      <c r="C32" s="72">
        <f>TTEST(normalized!H31:J31,normalized!K31:M31,2,3)</f>
        <v>0.28691309936289244</v>
      </c>
      <c r="D32" s="71">
        <f>TTEST(normalized!B31:D31,normalized!H31:J31,2,3)</f>
        <v>1.7269903690507731E-3</v>
      </c>
      <c r="E32" s="72">
        <f>TTEST(normalized!E31:G31,normalized!K31:M31,2,3)</f>
        <v>0.11966387158015014</v>
      </c>
    </row>
    <row r="33" spans="1:5" x14ac:dyDescent="0.2">
      <c r="A33" s="29" t="s">
        <v>52</v>
      </c>
      <c r="B33" s="71">
        <f>TTEST(normalized!B32:D32,normalized!E32:G32,2,3)</f>
        <v>6.4046385054050817E-2</v>
      </c>
      <c r="C33" s="72">
        <f>TTEST(normalized!H32:J32,normalized!K32:M32,2,3)</f>
        <v>0.12376034985114526</v>
      </c>
      <c r="D33" s="71">
        <f>TTEST(normalized!B32:D32,normalized!H32:J32,2,3)</f>
        <v>2.8556519261421456E-2</v>
      </c>
      <c r="E33" s="72">
        <f>TTEST(normalized!E32:G32,normalized!K32:M32,2,3)</f>
        <v>2.9867217679392711E-3</v>
      </c>
    </row>
    <row r="34" spans="1:5" x14ac:dyDescent="0.2">
      <c r="A34" s="29" t="s">
        <v>53</v>
      </c>
      <c r="B34" s="71">
        <f>TTEST(normalized!B33:D33,normalized!E33:G33,2,3)</f>
        <v>8.2973839108937075E-2</v>
      </c>
      <c r="C34" s="72">
        <f>TTEST(normalized!H33:J33,normalized!K33:M33,2,3)</f>
        <v>2.7515932186534461E-2</v>
      </c>
      <c r="D34" s="71">
        <f>TTEST(normalized!B33:D33,normalized!H33:J33,2,3)</f>
        <v>4.5688097864571269E-3</v>
      </c>
      <c r="E34" s="72">
        <f>TTEST(normalized!E33:G33,normalized!K33:M33,2,3)</f>
        <v>2.6253382545515557E-3</v>
      </c>
    </row>
    <row r="35" spans="1:5" x14ac:dyDescent="0.2">
      <c r="A35" s="29" t="s">
        <v>54</v>
      </c>
      <c r="B35" s="71">
        <f>TTEST(normalized!B34:D34,normalized!E34:G34,2,3)</f>
        <v>0.16575806942304977</v>
      </c>
      <c r="C35" s="72">
        <f>TTEST(normalized!H34:J34,normalized!K34:M34,2,3)</f>
        <v>0.1883118197528002</v>
      </c>
      <c r="D35" s="71">
        <f>TTEST(normalized!B34:D34,normalized!H34:J34,2,3)</f>
        <v>2.2793676672566618E-3</v>
      </c>
      <c r="E35" s="72">
        <f>TTEST(normalized!E34:G34,normalized!K34:M34,2,3)</f>
        <v>3.9475722981555149E-3</v>
      </c>
    </row>
    <row r="36" spans="1:5" x14ac:dyDescent="0.2">
      <c r="A36" s="29" t="s">
        <v>55</v>
      </c>
      <c r="B36" s="71">
        <f>TTEST(normalized!B35:D35,normalized!E35:G35,2,3)</f>
        <v>0.37608813991362916</v>
      </c>
      <c r="C36" s="72" t="e">
        <f>TTEST(normalized!H35:J35,normalized!K35:M35,2,3)</f>
        <v>#DIV/0!</v>
      </c>
      <c r="D36" s="71">
        <f>TTEST(normalized!B35:D35,normalized!H35:J35,2,3)</f>
        <v>5.2304052528583611E-2</v>
      </c>
      <c r="E36" s="72">
        <f>TTEST(normalized!E35:G35,normalized!K35:M35,2,3)</f>
        <v>8.7652473806674513E-2</v>
      </c>
    </row>
    <row r="37" spans="1:5" x14ac:dyDescent="0.2">
      <c r="A37" s="29" t="s">
        <v>56</v>
      </c>
      <c r="B37" s="71">
        <f>TTEST(normalized!B36:D36,normalized!E36:G36,2,3)</f>
        <v>0.15250161656657524</v>
      </c>
      <c r="C37" s="72">
        <f>TTEST(normalized!H36:J36,normalized!K36:M36,2,3)</f>
        <v>0.50170825998139668</v>
      </c>
      <c r="D37" s="71">
        <f>TTEST(normalized!B36:D36,normalized!H36:J36,2,3)</f>
        <v>1.2272860029250343E-2</v>
      </c>
      <c r="E37" s="72">
        <f>TTEST(normalized!E36:G36,normalized!K36:M36,2,3)</f>
        <v>7.8780276064575605E-3</v>
      </c>
    </row>
    <row r="38" spans="1:5" x14ac:dyDescent="0.2">
      <c r="A38" s="29" t="s">
        <v>57</v>
      </c>
      <c r="B38" s="71">
        <f>TTEST(normalized!B37:D37,normalized!E37:G37,2,3)</f>
        <v>0.80213643029693704</v>
      </c>
      <c r="C38" s="72">
        <f>TTEST(normalized!H37:J37,normalized!K37:M37,2,3)</f>
        <v>0.33689208622259953</v>
      </c>
      <c r="D38" s="71">
        <f>TTEST(normalized!B37:D37,normalized!H37:J37,2,3)</f>
        <v>2.6241132474055281E-2</v>
      </c>
      <c r="E38" s="72">
        <f>TTEST(normalized!E37:G37,normalized!K37:M37,2,3)</f>
        <v>3.9419891426503678E-2</v>
      </c>
    </row>
    <row r="39" spans="1:5" x14ac:dyDescent="0.2">
      <c r="A39" s="29" t="s">
        <v>58</v>
      </c>
      <c r="B39" s="71">
        <f>TTEST(normalized!B38:D38,normalized!E38:G38,2,3)</f>
        <v>2.9911336935914908E-2</v>
      </c>
      <c r="C39" s="72">
        <f>TTEST(normalized!H38:J38,normalized!K38:M38,2,3)</f>
        <v>0.58647599683252838</v>
      </c>
      <c r="D39" s="71">
        <f>TTEST(normalized!B38:D38,normalized!H38:J38,2,3)</f>
        <v>2.402129812104908E-2</v>
      </c>
      <c r="E39" s="72">
        <f>TTEST(normalized!E38:G38,normalized!K38:M38,2,3)</f>
        <v>1.9372152201247543E-4</v>
      </c>
    </row>
    <row r="40" spans="1:5" x14ac:dyDescent="0.2">
      <c r="A40" s="29" t="s">
        <v>59</v>
      </c>
      <c r="B40" s="71">
        <f>TTEST(normalized!B39:D39,normalized!E39:G39,2,3)</f>
        <v>0.47405402619028236</v>
      </c>
      <c r="C40" s="72" t="e">
        <f>TTEST(normalized!H39:J39,normalized!K39:M39,2,3)</f>
        <v>#DIV/0!</v>
      </c>
      <c r="D40" s="71">
        <f>TTEST(normalized!B39:D39,normalized!H39:J39,2,3)</f>
        <v>4.3083639163730897E-2</v>
      </c>
      <c r="E40" s="72">
        <f>TTEST(normalized!E39:G39,normalized!K39:M39,2,3)</f>
        <v>4.0165870600540741E-2</v>
      </c>
    </row>
    <row r="41" spans="1:5" x14ac:dyDescent="0.2">
      <c r="A41" s="29" t="s">
        <v>60</v>
      </c>
      <c r="B41" s="71">
        <f>TTEST(normalized!B40:D40,normalized!E40:G40,2,3)</f>
        <v>0.26925700589690837</v>
      </c>
      <c r="C41" s="72">
        <f>TTEST(normalized!H40:J40,normalized!K40:M40,2,3)</f>
        <v>0.36856405678216231</v>
      </c>
      <c r="D41" s="71">
        <f>TTEST(normalized!B40:D40,normalized!H40:J40,2,3)</f>
        <v>1.5384814385658563E-2</v>
      </c>
      <c r="E41" s="72">
        <f>TTEST(normalized!E40:G40,normalized!K40:M40,2,3)</f>
        <v>6.8424321484368078E-4</v>
      </c>
    </row>
    <row r="42" spans="1:5" x14ac:dyDescent="0.2">
      <c r="A42" s="29" t="s">
        <v>61</v>
      </c>
      <c r="B42" s="71">
        <f>TTEST(normalized!B41:D41,normalized!E41:G41,2,3)</f>
        <v>0.61094779856953707</v>
      </c>
      <c r="C42" s="72">
        <f>TTEST(normalized!H41:J41,normalized!K41:M41,2,3)</f>
        <v>0.6132248666577178</v>
      </c>
      <c r="D42" s="71">
        <f>TTEST(normalized!B41:D41,normalized!H41:J41,2,3)</f>
        <v>4.4075129878505216E-3</v>
      </c>
      <c r="E42" s="72">
        <f>TTEST(normalized!E41:G41,normalized!K41:M41,2,3)</f>
        <v>3.4948056902277791E-3</v>
      </c>
    </row>
    <row r="43" spans="1:5" x14ac:dyDescent="0.2">
      <c r="A43" s="29" t="s">
        <v>62</v>
      </c>
      <c r="B43" s="71">
        <f>TTEST(normalized!B42:D42,normalized!E42:G42,2,3)</f>
        <v>6.6144018351268152E-2</v>
      </c>
      <c r="C43" s="72">
        <f>TTEST(normalized!H42:J42,normalized!K42:M42,2,3)</f>
        <v>0.49154670004744855</v>
      </c>
      <c r="D43" s="71">
        <f>TTEST(normalized!B42:D42,normalized!H42:J42,2,3)</f>
        <v>8.52314340750574E-2</v>
      </c>
      <c r="E43" s="72">
        <f>TTEST(normalized!E42:G42,normalized!K42:M42,2,3)</f>
        <v>3.6813147201123324E-3</v>
      </c>
    </row>
    <row r="44" spans="1:5" x14ac:dyDescent="0.2">
      <c r="A44" s="29" t="s">
        <v>63</v>
      </c>
      <c r="B44" s="71">
        <f>TTEST(normalized!B43:D43,normalized!E43:G43,2,3)</f>
        <v>1.5435061181766154E-2</v>
      </c>
      <c r="C44" s="72">
        <f>TTEST(normalized!H43:J43,normalized!K43:M43,2,3)</f>
        <v>0.90551067682176911</v>
      </c>
      <c r="D44" s="71">
        <f>TTEST(normalized!B43:D43,normalized!H43:J43,2,3)</f>
        <v>2.3111100362142055E-2</v>
      </c>
      <c r="E44" s="72">
        <f>TTEST(normalized!E43:G43,normalized!K43:M43,2,3)</f>
        <v>2.227025385600493E-3</v>
      </c>
    </row>
    <row r="45" spans="1:5" x14ac:dyDescent="0.2">
      <c r="A45" s="29" t="s">
        <v>64</v>
      </c>
      <c r="B45" s="71">
        <f>TTEST(normalized!B44:D44,normalized!E44:G44,2,3)</f>
        <v>0.39317870842860564</v>
      </c>
      <c r="C45" s="72">
        <f>TTEST(normalized!H44:J44,normalized!K44:M44,2,3)</f>
        <v>0.11168019494162294</v>
      </c>
      <c r="D45" s="71">
        <f>TTEST(normalized!B44:D44,normalized!H44:J44,2,3)</f>
        <v>9.0556446343167743E-3</v>
      </c>
      <c r="E45" s="72">
        <f>TTEST(normalized!E44:G44,normalized!K44:M44,2,3)</f>
        <v>5.1981664761669068E-3</v>
      </c>
    </row>
    <row r="46" spans="1:5" x14ac:dyDescent="0.2">
      <c r="A46" s="29" t="s">
        <v>65</v>
      </c>
      <c r="B46" s="71">
        <f>TTEST(normalized!B45:D45,normalized!E45:G45,2,3)</f>
        <v>8.0063916205929023E-2</v>
      </c>
      <c r="C46" s="72" t="e">
        <f>TTEST(normalized!H45:J45,normalized!K45:M45,2,3)</f>
        <v>#DIV/0!</v>
      </c>
      <c r="D46" s="71">
        <f>TTEST(normalized!B45:D45,normalized!H45:J45,2,3)</f>
        <v>9.536464623076113E-3</v>
      </c>
      <c r="E46" s="72">
        <f>TTEST(normalized!E45:G45,normalized!K45:M45,2,3)</f>
        <v>1.2088132663894075E-2</v>
      </c>
    </row>
    <row r="47" spans="1:5" x14ac:dyDescent="0.2">
      <c r="A47" s="29" t="s">
        <v>66</v>
      </c>
      <c r="B47" s="71">
        <f>TTEST(normalized!B46:D46,normalized!E46:G46,2,3)</f>
        <v>4.6841006754262962E-2</v>
      </c>
      <c r="C47" s="72" t="e">
        <f>TTEST(normalized!H46:J46,normalized!K46:M46,2,3)</f>
        <v>#DIV/0!</v>
      </c>
      <c r="D47" s="71">
        <f>TTEST(normalized!B46:D46,normalized!H46:J46,2,3)</f>
        <v>2.4896501950062794E-2</v>
      </c>
      <c r="E47" s="72">
        <f>TTEST(normalized!E46:G46,normalized!K46:M46,2,3)</f>
        <v>1.1747578801211718E-2</v>
      </c>
    </row>
    <row r="48" spans="1:5" x14ac:dyDescent="0.2">
      <c r="A48" s="29" t="s">
        <v>67</v>
      </c>
      <c r="B48" s="71">
        <f>TTEST(normalized!B47:D47,normalized!E47:G47,2,3)</f>
        <v>2.6054039968955233E-2</v>
      </c>
      <c r="C48" s="72">
        <f>TTEST(normalized!H47:J47,normalized!K47:M47,2,3)</f>
        <v>0.31424232343678254</v>
      </c>
      <c r="D48" s="71">
        <f>TTEST(normalized!B47:D47,normalized!H47:J47,2,3)</f>
        <v>5.825793399356822E-3</v>
      </c>
      <c r="E48" s="72">
        <f>TTEST(normalized!E47:G47,normalized!K47:M47,2,3)</f>
        <v>3.3119175184352194E-3</v>
      </c>
    </row>
    <row r="49" spans="1:5" x14ac:dyDescent="0.2">
      <c r="A49" s="29" t="s">
        <v>68</v>
      </c>
      <c r="B49" s="71">
        <f>TTEST(normalized!B48:D48,normalized!E48:G48,2,3)</f>
        <v>0.39430035782655798</v>
      </c>
      <c r="C49" s="72">
        <f>TTEST(normalized!H48:J48,normalized!K48:M48,2,3)</f>
        <v>0.35323663477788719</v>
      </c>
      <c r="D49" s="71">
        <f>TTEST(normalized!B48:D48,normalized!H48:J48,2,3)</f>
        <v>5.8871248475215951E-3</v>
      </c>
      <c r="E49" s="72">
        <f>TTEST(normalized!E48:G48,normalized!K48:M48,2,3)</f>
        <v>4.7689590981807859E-4</v>
      </c>
    </row>
    <row r="50" spans="1:5" x14ac:dyDescent="0.2">
      <c r="A50" s="29" t="s">
        <v>69</v>
      </c>
      <c r="B50" s="71">
        <f>TTEST(normalized!B49:D49,normalized!E49:G49,2,3)</f>
        <v>0.61261736676770284</v>
      </c>
      <c r="C50" s="72">
        <f>TTEST(normalized!H49:J49,normalized!K49:M49,2,3)</f>
        <v>0.50201811467072532</v>
      </c>
      <c r="D50" s="71">
        <f>TTEST(normalized!B49:D49,normalized!H49:J49,2,3)</f>
        <v>4.6807823506125608E-4</v>
      </c>
      <c r="E50" s="72">
        <f>TTEST(normalized!E49:G49,normalized!K49:M49,2,3)</f>
        <v>1.0921292600075216E-2</v>
      </c>
    </row>
    <row r="51" spans="1:5" x14ac:dyDescent="0.2">
      <c r="A51" s="29" t="s">
        <v>70</v>
      </c>
      <c r="B51" s="71">
        <f>TTEST(normalized!B50:D50,normalized!E50:G50,2,3)</f>
        <v>0.56084084039149029</v>
      </c>
      <c r="C51" s="72" t="e">
        <f>TTEST(normalized!H50:J50,normalized!K50:M50,2,3)</f>
        <v>#DIV/0!</v>
      </c>
      <c r="D51" s="71">
        <f>TTEST(normalized!B50:D50,normalized!H50:J50,2,3)</f>
        <v>6.1893876918564031E-3</v>
      </c>
      <c r="E51" s="72">
        <f>TTEST(normalized!E50:G50,normalized!K50:M50,2,3)</f>
        <v>3.1676704141615296E-2</v>
      </c>
    </row>
    <row r="52" spans="1:5" x14ac:dyDescent="0.2">
      <c r="A52" s="29" t="s">
        <v>71</v>
      </c>
      <c r="B52" s="71">
        <f>TTEST(normalized!B51:D51,normalized!E51:G51,2,3)</f>
        <v>0.48078618510288845</v>
      </c>
      <c r="C52" s="72" t="e">
        <f>TTEST(normalized!H51:J51,normalized!K51:M51,2,3)</f>
        <v>#DIV/0!</v>
      </c>
      <c r="D52" s="71">
        <f>TTEST(normalized!B51:D51,normalized!H51:J51,2,3)</f>
        <v>2.2889366630324572E-3</v>
      </c>
      <c r="E52" s="72">
        <f>TTEST(normalized!E51:G51,normalized!K51:M51,2,3)</f>
        <v>0.11410168489296835</v>
      </c>
    </row>
    <row r="53" spans="1:5" x14ac:dyDescent="0.2">
      <c r="A53" s="29" t="s">
        <v>72</v>
      </c>
      <c r="B53" s="71">
        <f>TTEST(normalized!B52:D52,normalized!E52:G52,2,3)</f>
        <v>0.24800002891822742</v>
      </c>
      <c r="C53" s="72">
        <f>TTEST(normalized!H52:J52,normalized!K52:M52,2,3)</f>
        <v>0.3808532065756286</v>
      </c>
      <c r="D53" s="71">
        <f>TTEST(normalized!B52:D52,normalized!H52:J52,2,3)</f>
        <v>5.2858438561817168E-3</v>
      </c>
      <c r="E53" s="72">
        <f>TTEST(normalized!E52:G52,normalized!K52:M52,2,3)</f>
        <v>4.8645667872249993E-4</v>
      </c>
    </row>
    <row r="54" spans="1:5" x14ac:dyDescent="0.2">
      <c r="A54" s="29" t="s">
        <v>73</v>
      </c>
      <c r="B54" s="71">
        <f>TTEST(normalized!B53:D53,normalized!E53:G53,2,3)</f>
        <v>4.0708450228741019E-2</v>
      </c>
      <c r="C54" s="72" t="e">
        <f>TTEST(normalized!H53:J53,normalized!K53:M53,2,3)</f>
        <v>#DIV/0!</v>
      </c>
      <c r="D54" s="71">
        <f>TTEST(normalized!B53:D53,normalized!H53:J53,2,3)</f>
        <v>9.2420636584001816E-3</v>
      </c>
      <c r="E54" s="72">
        <f>TTEST(normalized!E53:G53,normalized!K53:M53,2,3)</f>
        <v>7.4098172290367964E-3</v>
      </c>
    </row>
    <row r="55" spans="1:5" x14ac:dyDescent="0.2">
      <c r="A55" s="29" t="s">
        <v>74</v>
      </c>
      <c r="B55" s="71">
        <f>TTEST(normalized!B54:D54,normalized!E54:G54,2,3)</f>
        <v>0.10880346815835071</v>
      </c>
      <c r="C55" s="72">
        <f>TTEST(normalized!H54:J54,normalized!K54:M54,2,3)</f>
        <v>0.35754679624692548</v>
      </c>
      <c r="D55" s="71">
        <f>TTEST(normalized!B54:D54,normalized!H54:J54,2,3)</f>
        <v>2.2591867940138237E-3</v>
      </c>
      <c r="E55" s="72">
        <f>TTEST(normalized!E54:G54,normalized!K54:M54,2,3)</f>
        <v>1.852475945363278E-3</v>
      </c>
    </row>
    <row r="56" spans="1:5" x14ac:dyDescent="0.2">
      <c r="A56" s="29" t="s">
        <v>75</v>
      </c>
      <c r="B56" s="71">
        <f>TTEST(normalized!B55:D55,normalized!E55:G55,2,3)</f>
        <v>0.55349649895337039</v>
      </c>
      <c r="C56" s="72" t="e">
        <f>TTEST(normalized!H55:J55,normalized!K55:M55,2,3)</f>
        <v>#DIV/0!</v>
      </c>
      <c r="D56" s="71">
        <f>TTEST(normalized!B55:D55,normalized!H55:J55,2,3)</f>
        <v>9.2123428686608274E-3</v>
      </c>
      <c r="E56" s="72">
        <f>TTEST(normalized!E55:G55,normalized!K55:M55,2,3)</f>
        <v>6.5007257472915803E-2</v>
      </c>
    </row>
    <row r="57" spans="1:5" x14ac:dyDescent="0.2">
      <c r="A57" s="29" t="s">
        <v>76</v>
      </c>
      <c r="B57" s="71">
        <f>TTEST(normalized!B56:D56,normalized!E56:G56,2,3)</f>
        <v>0.17857236493670814</v>
      </c>
      <c r="C57" s="72" t="e">
        <f>TTEST(normalized!H56:J56,normalized!K56:M56,2,3)</f>
        <v>#DIV/0!</v>
      </c>
      <c r="D57" s="71">
        <f>TTEST(normalized!B56:D56,normalized!H56:J56,2,3)</f>
        <v>3.4636660357763992E-2</v>
      </c>
      <c r="E57" s="72">
        <f>TTEST(normalized!E56:G56,normalized!K56:M56,2,3)</f>
        <v>9.2417695875591146E-3</v>
      </c>
    </row>
    <row r="58" spans="1:5" x14ac:dyDescent="0.2">
      <c r="A58" s="29" t="s">
        <v>77</v>
      </c>
      <c r="B58" s="71">
        <f>TTEST(normalized!B57:D57,normalized!E57:G57,2,3)</f>
        <v>0.35843525667703235</v>
      </c>
      <c r="C58" s="72">
        <f>TTEST(normalized!H57:J57,normalized!K57:M57,2,3)</f>
        <v>0.41368343464800755</v>
      </c>
      <c r="D58" s="71">
        <f>TTEST(normalized!B57:D57,normalized!H57:J57,2,3)</f>
        <v>3.0388535124160339E-3</v>
      </c>
      <c r="E58" s="72">
        <f>TTEST(normalized!E57:G57,normalized!K57:M57,2,3)</f>
        <v>9.1485410973020289E-3</v>
      </c>
    </row>
    <row r="59" spans="1:5" x14ac:dyDescent="0.2">
      <c r="A59" s="29" t="s">
        <v>78</v>
      </c>
      <c r="B59" s="71">
        <f>TTEST(normalized!B58:D58,normalized!E58:G58,2,3)</f>
        <v>0.58588468195008292</v>
      </c>
      <c r="C59" s="72">
        <f>TTEST(normalized!H58:J58,normalized!K58:M58,2,3)</f>
        <v>0.42226621349759735</v>
      </c>
      <c r="D59" s="71">
        <f>TTEST(normalized!B58:D58,normalized!H58:J58,2,3)</f>
        <v>2.1870386954371913E-2</v>
      </c>
      <c r="E59" s="72">
        <f>TTEST(normalized!E58:G58,normalized!K58:M58,2,3)</f>
        <v>1.6559087620347798E-2</v>
      </c>
    </row>
    <row r="60" spans="1:5" x14ac:dyDescent="0.2">
      <c r="A60" s="29" t="s">
        <v>79</v>
      </c>
      <c r="B60" s="71">
        <f>TTEST(normalized!B59:D59,normalized!E59:G59,2,3)</f>
        <v>9.6757980333989108E-2</v>
      </c>
      <c r="C60" s="72">
        <f>TTEST(normalized!H59:J59,normalized!K59:M59,2,3)</f>
        <v>0.96558496246760661</v>
      </c>
      <c r="D60" s="71">
        <f>TTEST(normalized!B59:D59,normalized!H59:J59,2,3)</f>
        <v>5.8494433035911559E-3</v>
      </c>
      <c r="E60" s="72">
        <f>TTEST(normalized!E59:G59,normalized!K59:M59,2,3)</f>
        <v>3.6702784793782452E-5</v>
      </c>
    </row>
    <row r="61" spans="1:5" x14ac:dyDescent="0.2">
      <c r="A61" s="29" t="s">
        <v>80</v>
      </c>
      <c r="B61" s="71">
        <f>TTEST(normalized!B60:D60,normalized!E60:G60,2,3)</f>
        <v>0.47795309277938958</v>
      </c>
      <c r="C61" s="72">
        <f>TTEST(normalized!H60:J60,normalized!K60:M60,2,3)</f>
        <v>0.17401702281279488</v>
      </c>
      <c r="D61" s="71">
        <f>TTEST(normalized!B60:D60,normalized!H60:J60,2,3)</f>
        <v>0.13187062504642597</v>
      </c>
      <c r="E61" s="72">
        <f>TTEST(normalized!E60:G60,normalized!K60:M60,2,3)</f>
        <v>0.23817469156298696</v>
      </c>
    </row>
    <row r="62" spans="1:5" x14ac:dyDescent="0.2">
      <c r="A62" s="29" t="s">
        <v>81</v>
      </c>
      <c r="B62" s="71">
        <f>TTEST(normalized!B61:D61,normalized!E61:G61,2,3)</f>
        <v>0.23272993593521354</v>
      </c>
      <c r="C62" s="72">
        <f>TTEST(normalized!H61:J61,normalized!K61:M61,2,3)</f>
        <v>0.50882419578472637</v>
      </c>
      <c r="D62" s="71">
        <f>TTEST(normalized!B61:D61,normalized!H61:J61,2,3)</f>
        <v>3.5286971841982866E-2</v>
      </c>
      <c r="E62" s="72">
        <f>TTEST(normalized!E61:G61,normalized!K61:M61,2,3)</f>
        <v>1.2857655652187933E-2</v>
      </c>
    </row>
    <row r="63" spans="1:5" x14ac:dyDescent="0.2">
      <c r="A63" s="29" t="s">
        <v>82</v>
      </c>
      <c r="B63" s="71">
        <f>TTEST(normalized!B62:D62,normalized!E62:G62,2,3)</f>
        <v>0.74477402651486213</v>
      </c>
      <c r="C63" s="72">
        <f>TTEST(normalized!H62:J62,normalized!K62:M62,2,3)</f>
        <v>9.2137015704180883E-2</v>
      </c>
      <c r="D63" s="71">
        <f>TTEST(normalized!B62:D62,normalized!H62:J62,2,3)</f>
        <v>6.0488300524017338E-3</v>
      </c>
      <c r="E63" s="72">
        <f>TTEST(normalized!E62:G62,normalized!K62:M62,2,3)</f>
        <v>1.2730640386286779E-3</v>
      </c>
    </row>
    <row r="64" spans="1:5" x14ac:dyDescent="0.2">
      <c r="A64" s="29" t="s">
        <v>83</v>
      </c>
      <c r="B64" s="71">
        <f>TTEST(normalized!B63:D63,normalized!E63:G63,2,3)</f>
        <v>0.55281144066465171</v>
      </c>
      <c r="C64" s="72">
        <f>TTEST(normalized!H63:J63,normalized!K63:M63,2,3)</f>
        <v>6.5645527182440919E-2</v>
      </c>
      <c r="D64" s="71">
        <f>TTEST(normalized!B63:D63,normalized!H63:J63,2,3)</f>
        <v>3.4622570543322309E-2</v>
      </c>
      <c r="E64" s="72">
        <f>TTEST(normalized!E63:G63,normalized!K63:M63,2,3)</f>
        <v>7.0293591142250415E-3</v>
      </c>
    </row>
    <row r="65" spans="1:5" x14ac:dyDescent="0.2">
      <c r="A65" s="29" t="s">
        <v>84</v>
      </c>
      <c r="B65" s="71">
        <f>TTEST(normalized!B64:D64,normalized!E64:G64,2,3)</f>
        <v>0.65977923990930365</v>
      </c>
      <c r="C65" s="72">
        <f>TTEST(normalized!H64:J64,normalized!K64:M64,2,3)</f>
        <v>0.11864014264733133</v>
      </c>
      <c r="D65" s="71">
        <f>TTEST(normalized!B64:D64,normalized!H64:J64,2,3)</f>
        <v>1.0826039785727093E-3</v>
      </c>
      <c r="E65" s="72">
        <f>TTEST(normalized!E64:G64,normalized!K64:M64,2,3)</f>
        <v>1.4083798899648824E-3</v>
      </c>
    </row>
    <row r="66" spans="1:5" x14ac:dyDescent="0.2">
      <c r="A66" s="29" t="s">
        <v>85</v>
      </c>
      <c r="B66" s="71">
        <f>TTEST(normalized!B65:D65,normalized!E65:G65,2,3)</f>
        <v>0.71694101235441843</v>
      </c>
      <c r="C66" s="72">
        <f>TTEST(normalized!H65:J65,normalized!K65:M65,2,3)</f>
        <v>0.13597840121454685</v>
      </c>
      <c r="D66" s="71">
        <f>TTEST(normalized!B65:D65,normalized!H65:J65,2,3)</f>
        <v>2.430306513613362E-3</v>
      </c>
      <c r="E66" s="72">
        <f>TTEST(normalized!E65:G65,normalized!K65:M65,2,3)</f>
        <v>5.5895854340153379E-2</v>
      </c>
    </row>
    <row r="67" spans="1:5" x14ac:dyDescent="0.2">
      <c r="A67" s="29" t="s">
        <v>86</v>
      </c>
      <c r="B67" s="71">
        <f>TTEST(normalized!B66:D66,normalized!E66:G66,2,3)</f>
        <v>0.30109709939658735</v>
      </c>
      <c r="C67" s="72">
        <f>TTEST(normalized!H66:J66,normalized!K66:M66,2,3)</f>
        <v>0.12441013407347876</v>
      </c>
      <c r="D67" s="71">
        <f>TTEST(normalized!B66:D66,normalized!H66:J66,2,3)</f>
        <v>5.9561659290750434E-2</v>
      </c>
      <c r="E67" s="72">
        <f>TTEST(normalized!E66:G66,normalized!K66:M66,2,3)</f>
        <v>8.3674577313399584E-2</v>
      </c>
    </row>
    <row r="68" spans="1:5" x14ac:dyDescent="0.2">
      <c r="A68" s="29" t="s">
        <v>87</v>
      </c>
      <c r="B68" s="71">
        <f>TTEST(normalized!B67:D67,normalized!E67:G67,2,3)</f>
        <v>0.58092131415330639</v>
      </c>
      <c r="C68" s="72">
        <f>TTEST(normalized!H67:J67,normalized!K67:M67,2,3)</f>
        <v>0.22770057452502038</v>
      </c>
      <c r="D68" s="71">
        <f>TTEST(normalized!B67:D67,normalized!H67:J67,2,3)</f>
        <v>4.8850614889881013E-3</v>
      </c>
      <c r="E68" s="72">
        <f>TTEST(normalized!E67:G67,normalized!K67:M67,2,3)</f>
        <v>2.5024487513318212E-4</v>
      </c>
    </row>
    <row r="69" spans="1:5" x14ac:dyDescent="0.2">
      <c r="A69" s="29" t="s">
        <v>88</v>
      </c>
      <c r="B69" s="71">
        <f>TTEST(normalized!B68:D68,normalized!E68:G68,2,3)</f>
        <v>0.25693559438092212</v>
      </c>
      <c r="C69" s="72">
        <f>TTEST(normalized!H68:J68,normalized!K68:M68,2,3)</f>
        <v>0.19030978093428186</v>
      </c>
      <c r="D69" s="71">
        <f>TTEST(normalized!B68:D68,normalized!H68:J68,2,3)</f>
        <v>1.0672756271372276E-2</v>
      </c>
      <c r="E69" s="72">
        <f>TTEST(normalized!E68:G68,normalized!K68:M68,2,3)</f>
        <v>7.8938894018812239E-3</v>
      </c>
    </row>
    <row r="70" spans="1:5" x14ac:dyDescent="0.2">
      <c r="A70" s="29" t="s">
        <v>89</v>
      </c>
      <c r="B70" s="71">
        <f>TTEST(normalized!B69:D69,normalized!E69:G69,2,3)</f>
        <v>0.44606809137698489</v>
      </c>
      <c r="C70" s="72">
        <f>TTEST(normalized!H69:J69,normalized!K69:M69,2,3)</f>
        <v>0.92593324838325275</v>
      </c>
      <c r="D70" s="71">
        <f>TTEST(normalized!B69:D69,normalized!H69:J69,2,3)</f>
        <v>1.1971208631130239E-2</v>
      </c>
      <c r="E70" s="72">
        <f>TTEST(normalized!E69:G69,normalized!K69:M69,2,3)</f>
        <v>4.1573073140995257E-3</v>
      </c>
    </row>
    <row r="71" spans="1:5" x14ac:dyDescent="0.2">
      <c r="A71" s="29" t="s">
        <v>90</v>
      </c>
      <c r="B71" s="71">
        <f>TTEST(normalized!B70:D70,normalized!E70:G70,2,3)</f>
        <v>0.71021341412196315</v>
      </c>
      <c r="C71" s="72">
        <f>TTEST(normalized!H70:J70,normalized!K70:M70,2,3)</f>
        <v>0.76727928492366226</v>
      </c>
      <c r="D71" s="71">
        <f>TTEST(normalized!B70:D70,normalized!H70:J70,2,3)</f>
        <v>2.5554630634575921E-2</v>
      </c>
      <c r="E71" s="72">
        <f>TTEST(normalized!E70:G70,normalized!K70:M70,2,3)</f>
        <v>2.4315902023185666E-2</v>
      </c>
    </row>
    <row r="72" spans="1:5" x14ac:dyDescent="0.2">
      <c r="A72" s="29" t="s">
        <v>91</v>
      </c>
      <c r="B72" s="71">
        <f>TTEST(normalized!B71:D71,normalized!E71:G71,2,3)</f>
        <v>0.46604896333874102</v>
      </c>
      <c r="C72" s="72">
        <f>TTEST(normalized!H71:J71,normalized!K71:M71,2,3)</f>
        <v>9.5801542277966473E-2</v>
      </c>
      <c r="D72" s="71">
        <f>TTEST(normalized!B71:D71,normalized!H71:J71,2,3)</f>
        <v>1.6903660592124094E-2</v>
      </c>
      <c r="E72" s="72">
        <f>TTEST(normalized!E71:G71,normalized!K71:M71,2,3)</f>
        <v>8.2435534196021731E-2</v>
      </c>
    </row>
    <row r="73" spans="1:5" x14ac:dyDescent="0.2">
      <c r="A73" s="29" t="s">
        <v>92</v>
      </c>
      <c r="B73" s="71">
        <f>TTEST(normalized!B72:D72,normalized!E72:G72,2,3)</f>
        <v>9.5161412751464447E-2</v>
      </c>
      <c r="C73" s="72">
        <f>TTEST(normalized!H72:J72,normalized!K72:M72,2,3)</f>
        <v>0.83849710509147191</v>
      </c>
      <c r="D73" s="71">
        <f>TTEST(normalized!B72:D72,normalized!H72:J72,2,3)</f>
        <v>2.332976077879154E-2</v>
      </c>
      <c r="E73" s="72">
        <f>TTEST(normalized!E72:G72,normalized!K72:M72,2,3)</f>
        <v>1.6818075488431693E-2</v>
      </c>
    </row>
    <row r="74" spans="1:5" x14ac:dyDescent="0.2">
      <c r="A74" s="29" t="s">
        <v>93</v>
      </c>
      <c r="B74" s="71">
        <f>TTEST(normalized!B73:D73,normalized!E73:G73,2,3)</f>
        <v>0.64913753594224188</v>
      </c>
      <c r="C74" s="72">
        <f>TTEST(normalized!H73:J73,normalized!K73:M73,2,3)</f>
        <v>0.6659379181969165</v>
      </c>
      <c r="D74" s="71">
        <f>TTEST(normalized!B73:D73,normalized!H73:J73,2,3)</f>
        <v>0.10763358602641321</v>
      </c>
      <c r="E74" s="72">
        <f>TTEST(normalized!E73:G73,normalized!K73:M73,2,3)</f>
        <v>0.22815462975983036</v>
      </c>
    </row>
    <row r="75" spans="1:5" x14ac:dyDescent="0.2">
      <c r="A75" s="29" t="s">
        <v>94</v>
      </c>
      <c r="B75" s="71">
        <f>TTEST(normalized!B74:D74,normalized!E74:G74,2,3)</f>
        <v>0.19850246872879226</v>
      </c>
      <c r="C75" s="72">
        <f>TTEST(normalized!H74:J74,normalized!K74:M74,2,3)</f>
        <v>0.64708065561528716</v>
      </c>
      <c r="D75" s="71">
        <f>TTEST(normalized!B74:D74,normalized!H74:J74,2,3)</f>
        <v>3.2800256200285316E-2</v>
      </c>
      <c r="E75" s="72">
        <f>TTEST(normalized!E74:G74,normalized!K74:M74,2,3)</f>
        <v>1.9491369165134872E-2</v>
      </c>
    </row>
    <row r="76" spans="1:5" x14ac:dyDescent="0.2">
      <c r="A76" s="29" t="s">
        <v>95</v>
      </c>
      <c r="B76" s="71">
        <f>TTEST(normalized!B75:D75,normalized!E75:G75,2,3)</f>
        <v>0.35243626570346231</v>
      </c>
      <c r="C76" s="72">
        <f>TTEST(normalized!H75:J75,normalized!K75:M75,2,3)</f>
        <v>0.31154404199790564</v>
      </c>
      <c r="D76" s="71">
        <f>TTEST(normalized!B75:D75,normalized!H75:J75,2,3)</f>
        <v>1.5521442229462054E-3</v>
      </c>
      <c r="E76" s="72">
        <f>TTEST(normalized!E75:G75,normalized!K75:M75,2,3)</f>
        <v>3.3381092104785307E-2</v>
      </c>
    </row>
    <row r="77" spans="1:5" x14ac:dyDescent="0.2">
      <c r="A77" s="29" t="s">
        <v>96</v>
      </c>
      <c r="B77" s="71">
        <f>TTEST(normalized!B76:D76,normalized!E76:G76,2,3)</f>
        <v>0.66286118109515801</v>
      </c>
      <c r="C77" s="72">
        <f>TTEST(normalized!H76:J76,normalized!K76:M76,2,3)</f>
        <v>0.42952703209095155</v>
      </c>
      <c r="D77" s="71">
        <f>TTEST(normalized!B76:D76,normalized!H76:J76,2,3)</f>
        <v>3.8765435656394148E-2</v>
      </c>
      <c r="E77" s="72">
        <f>TTEST(normalized!E76:G76,normalized!K76:M76,2,3)</f>
        <v>9.8395492622829608E-2</v>
      </c>
    </row>
    <row r="78" spans="1:5" x14ac:dyDescent="0.2">
      <c r="A78" s="29" t="s">
        <v>97</v>
      </c>
      <c r="B78" s="71">
        <f>TTEST(normalized!B77:D77,normalized!E77:G77,2,3)</f>
        <v>0.94283262279920443</v>
      </c>
      <c r="C78" s="72">
        <f>TTEST(normalized!H77:J77,normalized!K77:M77,2,3)</f>
        <v>0.15474116777918773</v>
      </c>
      <c r="D78" s="71">
        <f>TTEST(normalized!B77:D77,normalized!H77:J77,2,3)</f>
        <v>8.1579710033429648E-2</v>
      </c>
      <c r="E78" s="72">
        <f>TTEST(normalized!E77:G77,normalized!K77:M77,2,3)</f>
        <v>0.29733188629884555</v>
      </c>
    </row>
    <row r="79" spans="1:5" x14ac:dyDescent="0.2">
      <c r="A79" s="29" t="s">
        <v>98</v>
      </c>
      <c r="B79" s="71">
        <f>TTEST(normalized!B78:D78,normalized!E78:G78,2,3)</f>
        <v>0.29828879939341363</v>
      </c>
      <c r="C79" s="72">
        <f>TTEST(normalized!H78:J78,normalized!K78:M78,2,3)</f>
        <v>0.42510701521559674</v>
      </c>
      <c r="D79" s="71">
        <f>TTEST(normalized!B78:D78,normalized!H78:J78,2,3)</f>
        <v>2.1575783332337173E-2</v>
      </c>
      <c r="E79" s="72">
        <f>TTEST(normalized!E78:G78,normalized!K78:M78,2,3)</f>
        <v>2.9830507109896005E-2</v>
      </c>
    </row>
    <row r="80" spans="1:5" x14ac:dyDescent="0.2">
      <c r="A80" s="29" t="s">
        <v>99</v>
      </c>
      <c r="B80" s="71">
        <f>TTEST(normalized!B79:D79,normalized!E79:G79,2,3)</f>
        <v>0.90228507000956104</v>
      </c>
      <c r="C80" s="72">
        <f>TTEST(normalized!H79:J79,normalized!K79:M79,2,3)</f>
        <v>9.2333675360753958E-2</v>
      </c>
      <c r="D80" s="71">
        <f>TTEST(normalized!B79:D79,normalized!H79:J79,2,3)</f>
        <v>7.3461350148035414E-3</v>
      </c>
      <c r="E80" s="72">
        <f>TTEST(normalized!E79:G79,normalized!K79:M79,2,3)</f>
        <v>3.8221113829290859E-2</v>
      </c>
    </row>
    <row r="81" spans="1:5" x14ac:dyDescent="0.2">
      <c r="A81" s="29" t="s">
        <v>100</v>
      </c>
      <c r="B81" s="71">
        <f>TTEST(normalized!B80:D80,normalized!E80:G80,2,3)</f>
        <v>0.11943651413567592</v>
      </c>
      <c r="C81" s="72">
        <f>TTEST(normalized!H80:J80,normalized!K80:M80,2,3)</f>
        <v>0.19416822384668531</v>
      </c>
      <c r="D81" s="71">
        <f>TTEST(normalized!B80:D80,normalized!H80:J80,2,3)</f>
        <v>9.8684768349180857E-2</v>
      </c>
      <c r="E81" s="72">
        <f>TTEST(normalized!E80:G80,normalized!K80:M80,2,3)</f>
        <v>6.6598316912569412E-3</v>
      </c>
    </row>
    <row r="82" spans="1:5" x14ac:dyDescent="0.2">
      <c r="A82" s="29" t="s">
        <v>101</v>
      </c>
      <c r="B82" s="71">
        <f>TTEST(normalized!B81:D81,normalized!E81:G81,2,3)</f>
        <v>0.63987669985431861</v>
      </c>
      <c r="C82" s="72">
        <f>TTEST(normalized!H81:J81,normalized!K81:M81,2,3)</f>
        <v>4.5004167968357156E-2</v>
      </c>
      <c r="D82" s="71">
        <f>TTEST(normalized!B81:D81,normalized!H81:J81,2,3)</f>
        <v>2.5929841058807534E-2</v>
      </c>
      <c r="E82" s="72">
        <f>TTEST(normalized!E81:G81,normalized!K81:M81,2,3)</f>
        <v>2.3630131446806316E-2</v>
      </c>
    </row>
    <row r="83" spans="1:5" x14ac:dyDescent="0.2">
      <c r="A83" s="29" t="s">
        <v>102</v>
      </c>
      <c r="B83" s="71">
        <f>TTEST(normalized!B82:D82,normalized!E82:G82,2,3)</f>
        <v>2.4793177719319697E-2</v>
      </c>
      <c r="C83" s="72">
        <f>TTEST(normalized!H82:J82,normalized!K82:M82,2,3)</f>
        <v>0.57276006207224095</v>
      </c>
      <c r="D83" s="71">
        <f>TTEST(normalized!B82:D82,normalized!H82:J82,2,3)</f>
        <v>2.0570593004098248E-2</v>
      </c>
      <c r="E83" s="72">
        <f>TTEST(normalized!E82:G82,normalized!K82:M82,2,3)</f>
        <v>4.4662926891995795E-3</v>
      </c>
    </row>
    <row r="84" spans="1:5" x14ac:dyDescent="0.2">
      <c r="A84" s="29" t="s">
        <v>103</v>
      </c>
      <c r="B84" s="71">
        <f>TTEST(normalized!B83:D83,normalized!E83:G83,2,3)</f>
        <v>0.21821552331558666</v>
      </c>
      <c r="C84" s="72">
        <f>TTEST(normalized!H83:J83,normalized!K83:M83,2,3)</f>
        <v>0.24100666140219235</v>
      </c>
      <c r="D84" s="71">
        <f>TTEST(normalized!B83:D83,normalized!H83:J83,2,3)</f>
        <v>3.6917445187296408E-2</v>
      </c>
      <c r="E84" s="72">
        <f>TTEST(normalized!E83:G83,normalized!K83:M83,2,3)</f>
        <v>8.2689114659559887E-2</v>
      </c>
    </row>
    <row r="85" spans="1:5" x14ac:dyDescent="0.2">
      <c r="A85" s="29" t="s">
        <v>104</v>
      </c>
      <c r="B85" s="71">
        <f>TTEST(normalized!B84:D84,normalized!E84:G84,2,3)</f>
        <v>0.10580116306356099</v>
      </c>
      <c r="C85" s="72">
        <f>TTEST(normalized!H84:J84,normalized!K84:M84,2,3)</f>
        <v>0.42264973081037416</v>
      </c>
      <c r="D85" s="71">
        <f>TTEST(normalized!B84:D84,normalized!H84:J84,2,3)</f>
        <v>6.7356047801995791E-2</v>
      </c>
      <c r="E85" s="72">
        <f>TTEST(normalized!E84:G84,normalized!K84:M84,2,3)</f>
        <v>0.10032640107972057</v>
      </c>
    </row>
    <row r="86" spans="1:5" x14ac:dyDescent="0.2">
      <c r="A86" s="29" t="s">
        <v>105</v>
      </c>
      <c r="B86" s="71">
        <f>TTEST(normalized!B85:D85,normalized!E85:G85,2,3)</f>
        <v>0.91710742642648357</v>
      </c>
      <c r="C86" s="72">
        <f>TTEST(normalized!H85:J85,normalized!K85:M85,2,3)</f>
        <v>0.41300638612032964</v>
      </c>
      <c r="D86" s="71">
        <f>TTEST(normalized!B85:D85,normalized!H85:J85,2,3)</f>
        <v>5.0435749993823949E-2</v>
      </c>
      <c r="E86" s="72">
        <f>TTEST(normalized!E85:G85,normalized!K85:M85,2,3)</f>
        <v>2.4364684575498615E-4</v>
      </c>
    </row>
    <row r="87" spans="1:5" x14ac:dyDescent="0.2">
      <c r="A87" s="29" t="s">
        <v>106</v>
      </c>
      <c r="B87" s="71">
        <f>TTEST(normalized!B86:D86,normalized!E86:G86,2,3)</f>
        <v>0.72784620008883616</v>
      </c>
      <c r="C87" s="72">
        <f>TTEST(normalized!H86:J86,normalized!K86:M86,2,3)</f>
        <v>0.17986458622925466</v>
      </c>
      <c r="D87" s="71">
        <f>TTEST(normalized!B86:D86,normalized!H86:J86,2,3)</f>
        <v>1.6147527786781954E-2</v>
      </c>
      <c r="E87" s="72">
        <f>TTEST(normalized!E86:G86,normalized!K86:M86,2,3)</f>
        <v>3.7710227316338857E-2</v>
      </c>
    </row>
    <row r="88" spans="1:5" x14ac:dyDescent="0.2">
      <c r="A88" s="29" t="s">
        <v>107</v>
      </c>
      <c r="B88" s="71">
        <f>TTEST(normalized!B87:D87,normalized!E87:G87,2,3)</f>
        <v>4.315367973424114E-2</v>
      </c>
      <c r="C88" s="72">
        <f>TTEST(normalized!H87:J87,normalized!K87:M87,2,3)</f>
        <v>0.36748416922815741</v>
      </c>
      <c r="D88" s="71">
        <f>TTEST(normalized!B87:D87,normalized!H87:J87,2,3)</f>
        <v>0.37172128969428042</v>
      </c>
      <c r="E88" s="72">
        <f>TTEST(normalized!E87:G87,normalized!K87:M87,2,3)</f>
        <v>8.0893030970384857E-3</v>
      </c>
    </row>
    <row r="89" spans="1:5" x14ac:dyDescent="0.2">
      <c r="A89" s="29" t="s">
        <v>108</v>
      </c>
      <c r="B89" s="71">
        <f>TTEST(normalized!B88:D88,normalized!E88:G88,2,3)</f>
        <v>0.19357144079089389</v>
      </c>
      <c r="C89" s="72">
        <f>TTEST(normalized!H88:J88,normalized!K88:M88,2,3)</f>
        <v>0.42264973081037416</v>
      </c>
      <c r="D89" s="71">
        <f>TTEST(normalized!B88:D88,normalized!H88:J88,2,3)</f>
        <v>2.3498443925149149E-2</v>
      </c>
      <c r="E89" s="72">
        <f>TTEST(normalized!E88:G88,normalized!K88:M88,2,3)</f>
        <v>2.6153125113918686E-2</v>
      </c>
    </row>
    <row r="90" spans="1:5" x14ac:dyDescent="0.2">
      <c r="A90" s="29" t="s">
        <v>109</v>
      </c>
      <c r="B90" s="71">
        <f>TTEST(normalized!B89:D89,normalized!E89:G89,2,3)</f>
        <v>0.8041657015500816</v>
      </c>
      <c r="C90" s="72">
        <f>TTEST(normalized!H89:J89,normalized!K89:M89,2,3)</f>
        <v>0.30577240372854092</v>
      </c>
      <c r="D90" s="71">
        <f>TTEST(normalized!B89:D89,normalized!H89:J89,2,3)</f>
        <v>5.3936408089917658E-3</v>
      </c>
      <c r="E90" s="72">
        <f>TTEST(normalized!E89:G89,normalized!K89:M89,2,3)</f>
        <v>2.1563445426873176E-2</v>
      </c>
    </row>
  </sheetData>
  <mergeCells count="3">
    <mergeCell ref="B3:C3"/>
    <mergeCell ref="D3:E3"/>
    <mergeCell ref="B5:E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CEC58-0EFC-44C9-919E-C823EB65DFCD}">
  <dimension ref="A1:I8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:I86"/>
    </sheetView>
  </sheetViews>
  <sheetFormatPr baseColWidth="10" defaultColWidth="8.83203125" defaultRowHeight="15" x14ac:dyDescent="0.2"/>
  <cols>
    <col min="2" max="2" width="19.33203125" style="6" bestFit="1" customWidth="1"/>
    <col min="3" max="3" width="20.6640625" bestFit="1" customWidth="1"/>
    <col min="4" max="5" width="25.33203125" bestFit="1" customWidth="1"/>
    <col min="6" max="6" width="25.83203125" bestFit="1" customWidth="1"/>
    <col min="7" max="7" width="27" bestFit="1" customWidth="1"/>
    <col min="8" max="9" width="31.83203125" bestFit="1" customWidth="1"/>
  </cols>
  <sheetData>
    <row r="1" spans="1:9" x14ac:dyDescent="0.2">
      <c r="B1" s="62" t="s">
        <v>119</v>
      </c>
      <c r="C1" s="63" t="s">
        <v>120</v>
      </c>
      <c r="D1" s="60" t="s">
        <v>121</v>
      </c>
      <c r="E1" s="61" t="s">
        <v>122</v>
      </c>
      <c r="F1" s="62" t="s">
        <v>123</v>
      </c>
      <c r="G1" s="63" t="s">
        <v>124</v>
      </c>
      <c r="H1" s="60" t="s">
        <v>125</v>
      </c>
      <c r="I1" s="61" t="s">
        <v>126</v>
      </c>
    </row>
    <row r="2" spans="1:9" s="76" customFormat="1" x14ac:dyDescent="0.2">
      <c r="A2" t="s">
        <v>42</v>
      </c>
      <c r="B2" s="75">
        <v>0.94958021539997639</v>
      </c>
      <c r="C2" s="73">
        <v>0.93185424635847769</v>
      </c>
      <c r="D2" s="73">
        <v>105.7271530335254</v>
      </c>
      <c r="E2" s="73">
        <v>103.75352699211861</v>
      </c>
      <c r="F2" s="74">
        <v>0.81684348359983694</v>
      </c>
      <c r="G2" s="74">
        <v>0.546875452470025</v>
      </c>
      <c r="H2" s="74">
        <v>2.666096215612599E-2</v>
      </c>
      <c r="I2" s="74">
        <v>1.6705632892158491E-2</v>
      </c>
    </row>
    <row r="3" spans="1:9" x14ac:dyDescent="0.2">
      <c r="A3" s="76" t="s">
        <v>101</v>
      </c>
      <c r="B3" s="77">
        <v>1.1220755358928838</v>
      </c>
      <c r="C3" s="78">
        <v>0.76727304814637021</v>
      </c>
      <c r="D3" s="78">
        <v>401.67168547871989</v>
      </c>
      <c r="E3" s="78">
        <v>274.66230981152796</v>
      </c>
      <c r="F3" s="79">
        <v>0.63987669985431861</v>
      </c>
      <c r="G3" s="79">
        <v>4.5004167968357156E-2</v>
      </c>
      <c r="H3" s="79">
        <v>2.5929841058807534E-2</v>
      </c>
      <c r="I3" s="79">
        <v>2.3630131446806316E-2</v>
      </c>
    </row>
    <row r="4" spans="1:9" x14ac:dyDescent="0.2">
      <c r="A4" t="s">
        <v>92</v>
      </c>
      <c r="B4" s="75">
        <v>1.7305486699775543</v>
      </c>
      <c r="C4" s="73">
        <v>0.9881646082749147</v>
      </c>
      <c r="D4" s="73">
        <v>870.83530382927302</v>
      </c>
      <c r="E4" s="73">
        <v>497.25768584802717</v>
      </c>
      <c r="F4" s="74">
        <v>9.5161412751464447E-2</v>
      </c>
      <c r="G4" s="74">
        <v>0.83849710509147191</v>
      </c>
      <c r="H4" s="74">
        <v>2.332976077879154E-2</v>
      </c>
      <c r="I4" s="74">
        <v>1.6818075488431693E-2</v>
      </c>
    </row>
    <row r="5" spans="1:9" x14ac:dyDescent="0.2">
      <c r="A5" t="s">
        <v>49</v>
      </c>
      <c r="B5" s="75">
        <v>0.78178350233922611</v>
      </c>
      <c r="C5" s="73">
        <v>0.85547604609888961</v>
      </c>
      <c r="D5" s="73">
        <v>1947.7080515595205</v>
      </c>
      <c r="E5" s="73">
        <v>2131.3030754902234</v>
      </c>
      <c r="F5" s="74">
        <v>0.29559647407482054</v>
      </c>
      <c r="G5" s="74">
        <v>0.34230847785605822</v>
      </c>
      <c r="H5" s="74">
        <v>1.5751094781283562E-2</v>
      </c>
      <c r="I5" s="74">
        <v>2.107760998812518E-2</v>
      </c>
    </row>
    <row r="6" spans="1:9" x14ac:dyDescent="0.2">
      <c r="A6" t="s">
        <v>51</v>
      </c>
      <c r="B6" s="75">
        <v>0.56402225801865757</v>
      </c>
      <c r="C6" s="73">
        <v>3.3503258365724697</v>
      </c>
      <c r="D6" s="73">
        <v>6802.7033097453541</v>
      </c>
      <c r="E6" s="73">
        <v>40408.463200087019</v>
      </c>
      <c r="F6" s="74">
        <v>0.37094305908753267</v>
      </c>
      <c r="G6" s="74">
        <v>0.28691309936289244</v>
      </c>
      <c r="H6" s="74">
        <v>1.7269903690507731E-3</v>
      </c>
      <c r="I6" s="74">
        <v>0.11966387158015014</v>
      </c>
    </row>
    <row r="7" spans="1:9" x14ac:dyDescent="0.2">
      <c r="A7" t="s">
        <v>109</v>
      </c>
      <c r="B7" s="75">
        <v>0.95511368051889423</v>
      </c>
      <c r="C7" s="73">
        <v>5.4733233939294861</v>
      </c>
      <c r="D7" s="73">
        <v>20571.959661164368</v>
      </c>
      <c r="E7" s="73">
        <v>117888.57218677146</v>
      </c>
      <c r="F7" s="74">
        <v>0.8041657015500816</v>
      </c>
      <c r="G7" s="74">
        <v>0.30577240372854092</v>
      </c>
      <c r="H7" s="74">
        <v>5.3936408089917658E-3</v>
      </c>
      <c r="I7" s="74">
        <v>2.1563445426873176E-2</v>
      </c>
    </row>
    <row r="8" spans="1:9" x14ac:dyDescent="0.2">
      <c r="A8" t="s">
        <v>57</v>
      </c>
      <c r="B8" s="75">
        <v>1.0725828492835616</v>
      </c>
      <c r="C8" s="73">
        <v>0.80162204676563475</v>
      </c>
      <c r="D8" s="73">
        <v>37494.963511830283</v>
      </c>
      <c r="E8" s="73">
        <v>28022.813728405974</v>
      </c>
      <c r="F8" s="74">
        <v>0.80213643029693704</v>
      </c>
      <c r="G8" s="74">
        <v>0.33689208622259953</v>
      </c>
      <c r="H8" s="74">
        <v>2.6241132474055281E-2</v>
      </c>
      <c r="I8" s="74">
        <v>3.9419891426503678E-2</v>
      </c>
    </row>
    <row r="9" spans="1:9" x14ac:dyDescent="0.2">
      <c r="A9" t="s">
        <v>32</v>
      </c>
      <c r="B9" s="75">
        <v>1.3708924043073392</v>
      </c>
      <c r="C9" s="73">
        <v>0.94495061559804938</v>
      </c>
      <c r="D9" s="73">
        <v>94089.661675384312</v>
      </c>
      <c r="E9" s="73">
        <v>64855.625023679051</v>
      </c>
      <c r="F9" s="74">
        <v>0.23150054351669289</v>
      </c>
      <c r="G9" s="74">
        <v>0.80444350658227681</v>
      </c>
      <c r="H9" s="74">
        <v>6.7155627136838286E-4</v>
      </c>
      <c r="I9" s="74">
        <v>4.5074468713425554E-2</v>
      </c>
    </row>
    <row r="10" spans="1:9" x14ac:dyDescent="0.2">
      <c r="A10" t="s">
        <v>47</v>
      </c>
      <c r="B10" s="75">
        <v>0.62555570155418572</v>
      </c>
      <c r="C10" s="73">
        <v>0.93469080455713949</v>
      </c>
      <c r="D10" s="73">
        <v>572.62327044061317</v>
      </c>
      <c r="E10" s="73">
        <v>855.60039501920494</v>
      </c>
      <c r="F10" s="74">
        <v>0.24989180554618032</v>
      </c>
      <c r="G10" s="74">
        <v>0.71997293771647963</v>
      </c>
      <c r="H10" s="74">
        <v>9.929584408287187E-2</v>
      </c>
      <c r="I10" s="74">
        <v>2.9979029698299867E-2</v>
      </c>
    </row>
    <row r="11" spans="1:9" x14ac:dyDescent="0.2">
      <c r="A11" t="s">
        <v>88</v>
      </c>
      <c r="B11" s="75">
        <v>0.83521110242814889</v>
      </c>
      <c r="C11" s="73">
        <v>2.6802353086055475</v>
      </c>
      <c r="D11" s="73">
        <v>10546.965858273465</v>
      </c>
      <c r="E11" s="73">
        <v>33845.754935272314</v>
      </c>
      <c r="F11" s="74">
        <v>0.25693559438092212</v>
      </c>
      <c r="G11" s="74">
        <v>0.19030978093428186</v>
      </c>
      <c r="H11" s="74">
        <v>1.0672756271372276E-2</v>
      </c>
      <c r="I11" s="74">
        <v>7.8938894018812239E-3</v>
      </c>
    </row>
    <row r="12" spans="1:9" x14ac:dyDescent="0.2">
      <c r="A12" t="s">
        <v>60</v>
      </c>
      <c r="B12" s="75">
        <v>0.84143575925952563</v>
      </c>
      <c r="C12" s="73">
        <v>29.3269645795122</v>
      </c>
      <c r="D12" s="73">
        <v>26979.44589032474</v>
      </c>
      <c r="E12" s="73">
        <v>940327.58329252386</v>
      </c>
      <c r="F12" s="74">
        <v>0.26925700589690837</v>
      </c>
      <c r="G12" s="74">
        <v>0.36856405678216231</v>
      </c>
      <c r="H12" s="74">
        <v>1.5384814385658563E-2</v>
      </c>
      <c r="I12" s="74">
        <v>6.8424321484368078E-4</v>
      </c>
    </row>
    <row r="13" spans="1:9" x14ac:dyDescent="0.2">
      <c r="A13" t="s">
        <v>67</v>
      </c>
      <c r="B13" s="75">
        <v>0.72365280614544281</v>
      </c>
      <c r="C13" s="73">
        <v>0.62107511978783769</v>
      </c>
      <c r="D13" s="73">
        <v>2369850.8833451774</v>
      </c>
      <c r="E13" s="73">
        <v>2033924.844557432</v>
      </c>
      <c r="F13" s="74">
        <v>2.6054039968955233E-2</v>
      </c>
      <c r="G13" s="74">
        <v>0.31424232343678254</v>
      </c>
      <c r="H13" s="74">
        <v>5.825793399356822E-3</v>
      </c>
      <c r="I13" s="74">
        <v>3.3119175184352194E-3</v>
      </c>
    </row>
    <row r="14" spans="1:9" x14ac:dyDescent="0.2">
      <c r="A14" t="s">
        <v>81</v>
      </c>
      <c r="B14" s="75">
        <v>0.74055397822478819</v>
      </c>
      <c r="C14" s="73">
        <v>1.5570833971813023</v>
      </c>
      <c r="D14" s="73">
        <v>96311.653887587949</v>
      </c>
      <c r="E14" s="73">
        <v>202504.18150871733</v>
      </c>
      <c r="F14" s="74">
        <v>0.23272993593521354</v>
      </c>
      <c r="G14" s="74">
        <v>0.50882419578472637</v>
      </c>
      <c r="H14" s="74">
        <v>3.5286971841982866E-2</v>
      </c>
      <c r="I14" s="74">
        <v>1.2857655652187933E-2</v>
      </c>
    </row>
    <row r="15" spans="1:9" x14ac:dyDescent="0.2">
      <c r="A15" t="s">
        <v>94</v>
      </c>
      <c r="B15" s="75">
        <v>0.70314601549451727</v>
      </c>
      <c r="C15" s="73">
        <v>1.2774401142002525</v>
      </c>
      <c r="D15" s="73">
        <v>1205.4340991473175</v>
      </c>
      <c r="E15" s="73">
        <v>2189.9716976887776</v>
      </c>
      <c r="F15" s="74">
        <v>0.19850246872879226</v>
      </c>
      <c r="G15" s="74">
        <v>0.64708065561528716</v>
      </c>
      <c r="H15" s="74">
        <v>3.2800256200285316E-2</v>
      </c>
      <c r="I15" s="74">
        <v>1.9491369165134872E-2</v>
      </c>
    </row>
    <row r="16" spans="1:9" x14ac:dyDescent="0.2">
      <c r="A16" t="s">
        <v>90</v>
      </c>
      <c r="B16" s="75">
        <v>1.0940746422910959</v>
      </c>
      <c r="C16" s="73">
        <v>1.0318313609636418</v>
      </c>
      <c r="D16" s="73">
        <v>73.341495294279142</v>
      </c>
      <c r="E16" s="73">
        <v>69.16900545846832</v>
      </c>
      <c r="F16" s="74">
        <v>0.71021341412196315</v>
      </c>
      <c r="G16" s="74">
        <v>0.76727928492366226</v>
      </c>
      <c r="H16" s="74">
        <v>2.5554630634575921E-2</v>
      </c>
      <c r="I16" s="74">
        <v>2.4315902023185666E-2</v>
      </c>
    </row>
    <row r="17" spans="1:9" x14ac:dyDescent="0.2">
      <c r="A17" t="s">
        <v>70</v>
      </c>
      <c r="B17" s="75">
        <v>0.87033147255677024</v>
      </c>
      <c r="C17" s="73">
        <v>1</v>
      </c>
      <c r="D17" s="73">
        <v>213988.79815380022</v>
      </c>
      <c r="E17" s="73">
        <v>245870.45844173135</v>
      </c>
      <c r="F17" s="74">
        <v>0.56084084039149029</v>
      </c>
      <c r="G17" s="74" t="e">
        <v>#DIV/0!</v>
      </c>
      <c r="H17" s="74">
        <v>6.1893876918564031E-3</v>
      </c>
      <c r="I17" s="74">
        <v>3.1676704141615296E-2</v>
      </c>
    </row>
    <row r="18" spans="1:9" x14ac:dyDescent="0.2">
      <c r="A18" t="s">
        <v>100</v>
      </c>
      <c r="B18" s="75">
        <v>0.54668161555725836</v>
      </c>
      <c r="C18" s="73">
        <v>2.2952512964550387</v>
      </c>
      <c r="D18" s="73">
        <v>682.45562253477999</v>
      </c>
      <c r="E18" s="73">
        <v>2865.3005841421455</v>
      </c>
      <c r="F18" s="74">
        <v>0.11943651413567592</v>
      </c>
      <c r="G18" s="74">
        <v>0.19416822384668531</v>
      </c>
      <c r="H18" s="74">
        <v>9.8684768349180857E-2</v>
      </c>
      <c r="I18" s="74">
        <v>6.6598316912569412E-3</v>
      </c>
    </row>
    <row r="19" spans="1:9" x14ac:dyDescent="0.2">
      <c r="A19" t="s">
        <v>48</v>
      </c>
      <c r="B19" s="75">
        <v>0.59992895575239169</v>
      </c>
      <c r="C19" s="73">
        <v>0.82740703135163896</v>
      </c>
      <c r="D19" s="73">
        <v>915.97673599688289</v>
      </c>
      <c r="E19" s="73">
        <v>1263.2922359412612</v>
      </c>
      <c r="F19" s="74">
        <v>0.22493678047676394</v>
      </c>
      <c r="G19" s="74">
        <v>4.5679823245218243E-2</v>
      </c>
      <c r="H19" s="74">
        <v>2.5677636079390827E-2</v>
      </c>
      <c r="I19" s="74">
        <v>5.1121934892565508E-2</v>
      </c>
    </row>
    <row r="20" spans="1:9" x14ac:dyDescent="0.2">
      <c r="A20" t="s">
        <v>65</v>
      </c>
      <c r="B20" s="75">
        <v>0.67553357815502579</v>
      </c>
      <c r="C20" s="73">
        <v>1</v>
      </c>
      <c r="D20" s="73">
        <v>58164.514454579388</v>
      </c>
      <c r="E20" s="73">
        <v>86101.588929797697</v>
      </c>
      <c r="F20" s="74">
        <v>8.0063916205929023E-2</v>
      </c>
      <c r="G20" s="74" t="e">
        <v>#DIV/0!</v>
      </c>
      <c r="H20" s="74">
        <v>9.536464623076113E-3</v>
      </c>
      <c r="I20" s="74">
        <v>1.2088132663894075E-2</v>
      </c>
    </row>
    <row r="21" spans="1:9" x14ac:dyDescent="0.2">
      <c r="A21" t="s">
        <v>55</v>
      </c>
      <c r="B21" s="75">
        <v>0.6327886240485121</v>
      </c>
      <c r="C21" s="73">
        <v>1</v>
      </c>
      <c r="D21" s="73">
        <v>141953.67222323327</v>
      </c>
      <c r="E21" s="73">
        <v>224330.31636224632</v>
      </c>
      <c r="F21" s="74">
        <v>0.37608813991362916</v>
      </c>
      <c r="G21" s="74" t="e">
        <v>#DIV/0!</v>
      </c>
      <c r="H21" s="74">
        <v>5.2304052528583611E-2</v>
      </c>
      <c r="I21" s="74">
        <v>8.7652473806674513E-2</v>
      </c>
    </row>
    <row r="22" spans="1:9" x14ac:dyDescent="0.2">
      <c r="A22" t="s">
        <v>53</v>
      </c>
      <c r="B22" s="75">
        <v>0.82498807298896204</v>
      </c>
      <c r="C22" s="73">
        <v>0.74621108647060008</v>
      </c>
      <c r="D22" s="73">
        <v>7294.9582939612146</v>
      </c>
      <c r="E22" s="73">
        <v>6598.3726704947721</v>
      </c>
      <c r="F22" s="74">
        <v>8.2973839108937075E-2</v>
      </c>
      <c r="G22" s="74">
        <v>2.7515932186534461E-2</v>
      </c>
      <c r="H22" s="74">
        <v>4.5688097864571269E-3</v>
      </c>
      <c r="I22" s="74">
        <v>2.6253382545515557E-3</v>
      </c>
    </row>
    <row r="23" spans="1:9" x14ac:dyDescent="0.2">
      <c r="A23" t="s">
        <v>77</v>
      </c>
      <c r="B23" s="75">
        <v>0.88292413792706959</v>
      </c>
      <c r="C23" s="73">
        <v>16.672385478738189</v>
      </c>
      <c r="D23" s="73">
        <v>38615.200823580286</v>
      </c>
      <c r="E23" s="73">
        <v>729176.47826590284</v>
      </c>
      <c r="F23" s="74">
        <v>0.35843525667703235</v>
      </c>
      <c r="G23" s="74">
        <v>0.41368343464800755</v>
      </c>
      <c r="H23" s="74">
        <v>3.0388535124160339E-3</v>
      </c>
      <c r="I23" s="74">
        <v>9.1485410973020289E-3</v>
      </c>
    </row>
    <row r="24" spans="1:9" x14ac:dyDescent="0.2">
      <c r="A24" t="s">
        <v>46</v>
      </c>
      <c r="B24" s="75">
        <v>0.89026772840154766</v>
      </c>
      <c r="C24" s="73">
        <v>1.0400977659727026</v>
      </c>
      <c r="D24" s="73">
        <v>38798.67806600748</v>
      </c>
      <c r="E24" s="73">
        <v>45328.407502318187</v>
      </c>
      <c r="F24" s="74">
        <v>0.13705695719864938</v>
      </c>
      <c r="G24" s="74">
        <v>0.8039959339745637</v>
      </c>
      <c r="H24" s="74">
        <v>2.9299869388456903E-3</v>
      </c>
      <c r="I24" s="74">
        <v>6.5467291748461467E-4</v>
      </c>
    </row>
    <row r="25" spans="1:9" x14ac:dyDescent="0.2">
      <c r="A25" t="s">
        <v>73</v>
      </c>
      <c r="B25" s="75">
        <v>1.5952428834109003</v>
      </c>
      <c r="C25" s="73">
        <v>1</v>
      </c>
      <c r="D25" s="73">
        <v>35156.977923560204</v>
      </c>
      <c r="E25" s="73">
        <v>22038.636429073806</v>
      </c>
      <c r="F25" s="74">
        <v>4.0708450228741019E-2</v>
      </c>
      <c r="G25" s="74" t="e">
        <v>#DIV/0!</v>
      </c>
      <c r="H25" s="74">
        <v>9.2420636584001816E-3</v>
      </c>
      <c r="I25" s="74">
        <v>7.4098172290367964E-3</v>
      </c>
    </row>
    <row r="26" spans="1:9" x14ac:dyDescent="0.2">
      <c r="A26" t="s">
        <v>105</v>
      </c>
      <c r="B26" s="75">
        <v>0.97324485186147414</v>
      </c>
      <c r="C26" s="73">
        <v>1325.2976088344276</v>
      </c>
      <c r="D26" s="73">
        <v>2211.8083310455968</v>
      </c>
      <c r="E26" s="73">
        <v>3011887.7965069581</v>
      </c>
      <c r="F26" s="74">
        <v>0.91710742642648357</v>
      </c>
      <c r="G26" s="74">
        <v>0.41300638612032964</v>
      </c>
      <c r="H26" s="74">
        <v>5.0435749993823949E-2</v>
      </c>
      <c r="I26" s="74">
        <v>2.4364684575498615E-4</v>
      </c>
    </row>
    <row r="27" spans="1:9" x14ac:dyDescent="0.2">
      <c r="A27" t="s">
        <v>79</v>
      </c>
      <c r="B27" s="75">
        <v>1.2952010832146321</v>
      </c>
      <c r="C27" s="73">
        <v>0.97322994603733692</v>
      </c>
      <c r="D27" s="73">
        <v>131545.04038570952</v>
      </c>
      <c r="E27" s="73">
        <v>98844.553340176746</v>
      </c>
      <c r="F27" s="74">
        <v>9.6757980333989108E-2</v>
      </c>
      <c r="G27" s="74">
        <v>0.96558496246760661</v>
      </c>
      <c r="H27" s="74">
        <v>5.8494433035911559E-3</v>
      </c>
      <c r="I27" s="74">
        <v>3.6702784793782452E-5</v>
      </c>
    </row>
    <row r="28" spans="1:9" x14ac:dyDescent="0.2">
      <c r="A28" t="s">
        <v>74</v>
      </c>
      <c r="B28" s="75">
        <v>1.1450835970141833</v>
      </c>
      <c r="C28" s="73">
        <v>2.4784356407041921</v>
      </c>
      <c r="D28" s="73">
        <v>20909.553852743185</v>
      </c>
      <c r="E28" s="73">
        <v>45256.943366398147</v>
      </c>
      <c r="F28" s="74">
        <v>0.10880346815835071</v>
      </c>
      <c r="G28" s="74">
        <v>0.35754679624692548</v>
      </c>
      <c r="H28" s="74">
        <v>2.2591867940138237E-3</v>
      </c>
      <c r="I28" s="74">
        <v>1.852475945363278E-3</v>
      </c>
    </row>
    <row r="29" spans="1:9" x14ac:dyDescent="0.2">
      <c r="A29" t="s">
        <v>68</v>
      </c>
      <c r="B29" s="75">
        <v>0.92297193337293348</v>
      </c>
      <c r="C29" s="73">
        <v>156.11259266266103</v>
      </c>
      <c r="D29" s="73">
        <v>6570.5643671945318</v>
      </c>
      <c r="E29" s="73">
        <v>1111353.229205047</v>
      </c>
      <c r="F29" s="74">
        <v>0.39430035782655798</v>
      </c>
      <c r="G29" s="74">
        <v>0.35323663477788719</v>
      </c>
      <c r="H29" s="74">
        <v>5.8871248475215951E-3</v>
      </c>
      <c r="I29" s="74">
        <v>4.7689590981807859E-4</v>
      </c>
    </row>
    <row r="30" spans="1:9" x14ac:dyDescent="0.2">
      <c r="A30" t="s">
        <v>82</v>
      </c>
      <c r="B30" s="75">
        <v>0.96995214830067333</v>
      </c>
      <c r="C30" s="73">
        <v>1.4781503387428587</v>
      </c>
      <c r="D30" s="73">
        <v>41315.144620941115</v>
      </c>
      <c r="E30" s="73">
        <v>62961.863761678425</v>
      </c>
      <c r="F30" s="74">
        <v>0.74477402651486213</v>
      </c>
      <c r="G30" s="74">
        <v>9.2137015704180883E-2</v>
      </c>
      <c r="H30" s="74">
        <v>6.0488300524017338E-3</v>
      </c>
      <c r="I30" s="74">
        <v>1.2730640386286779E-3</v>
      </c>
    </row>
    <row r="31" spans="1:9" x14ac:dyDescent="0.2">
      <c r="A31" t="s">
        <v>58</v>
      </c>
      <c r="B31" s="75">
        <v>0.54002911506308182</v>
      </c>
      <c r="C31" s="73">
        <v>0.89734309853256278</v>
      </c>
      <c r="D31" s="73">
        <v>5196.2881146007085</v>
      </c>
      <c r="E31" s="73">
        <v>8634.4479354211326</v>
      </c>
      <c r="F31" s="74">
        <v>2.9911336935914908E-2</v>
      </c>
      <c r="G31" s="74">
        <v>0.58647599683252838</v>
      </c>
      <c r="H31" s="74">
        <v>2.402129812104908E-2</v>
      </c>
      <c r="I31" s="74">
        <v>1.9372152201247543E-4</v>
      </c>
    </row>
    <row r="32" spans="1:9" x14ac:dyDescent="0.2">
      <c r="A32" t="s">
        <v>91</v>
      </c>
      <c r="B32" s="75">
        <v>0.72347813364573732</v>
      </c>
      <c r="C32" s="73">
        <v>0.74181595294732927</v>
      </c>
      <c r="D32" s="73">
        <v>563.59561083800122</v>
      </c>
      <c r="E32" s="73">
        <v>577.88092782282445</v>
      </c>
      <c r="F32" s="74">
        <v>0.46604896333874102</v>
      </c>
      <c r="G32" s="74">
        <v>9.5801542277966473E-2</v>
      </c>
      <c r="H32" s="74">
        <v>1.6903660592124094E-2</v>
      </c>
      <c r="I32" s="74">
        <v>8.2435534196021731E-2</v>
      </c>
    </row>
    <row r="33" spans="1:9" x14ac:dyDescent="0.2">
      <c r="A33" t="s">
        <v>38</v>
      </c>
      <c r="B33" s="75">
        <v>0.78116334764281958</v>
      </c>
      <c r="C33" s="73">
        <v>1.5165607433415</v>
      </c>
      <c r="D33" s="73">
        <v>12912.829808893228</v>
      </c>
      <c r="E33" s="73">
        <v>25069.136733962074</v>
      </c>
      <c r="F33" s="74">
        <v>4.6925977487091874E-2</v>
      </c>
      <c r="G33" s="74">
        <v>0.38031495695430245</v>
      </c>
      <c r="H33" s="74">
        <v>1.2121334273254053E-3</v>
      </c>
      <c r="I33" s="74">
        <v>3.4167744505063011E-3</v>
      </c>
    </row>
    <row r="34" spans="1:9" x14ac:dyDescent="0.2">
      <c r="A34" t="s">
        <v>62</v>
      </c>
      <c r="B34" s="75">
        <v>0.49360849467312146</v>
      </c>
      <c r="C34" s="73">
        <v>0.73197828335007287</v>
      </c>
      <c r="D34" s="73">
        <v>324225.0018009253</v>
      </c>
      <c r="E34" s="73">
        <v>480797.3582273497</v>
      </c>
      <c r="F34" s="74">
        <v>6.6144018351268152E-2</v>
      </c>
      <c r="G34" s="74">
        <v>0.49154670004744855</v>
      </c>
      <c r="H34" s="74">
        <v>8.52314340750574E-2</v>
      </c>
      <c r="I34" s="74">
        <v>3.6813147201123324E-3</v>
      </c>
    </row>
    <row r="35" spans="1:9" x14ac:dyDescent="0.2">
      <c r="A35" t="s">
        <v>40</v>
      </c>
      <c r="B35" s="75">
        <v>0.83839117829382881</v>
      </c>
      <c r="C35" s="73">
        <v>0.74367464589022547</v>
      </c>
      <c r="D35" s="73">
        <v>397665.30845945119</v>
      </c>
      <c r="E35" s="73">
        <v>352739.40746042138</v>
      </c>
      <c r="F35" s="74">
        <v>0.22921192909436591</v>
      </c>
      <c r="G35" s="74">
        <v>0.27153656064708759</v>
      </c>
      <c r="H35" s="74">
        <v>2.1001756861340577E-3</v>
      </c>
      <c r="I35" s="74">
        <v>9.1216660079641628E-3</v>
      </c>
    </row>
    <row r="36" spans="1:9" x14ac:dyDescent="0.2">
      <c r="A36" t="s">
        <v>33</v>
      </c>
      <c r="B36" s="75">
        <v>0.48339329857191432</v>
      </c>
      <c r="C36" s="73">
        <v>1.3259187178519212</v>
      </c>
      <c r="D36" s="73">
        <v>1318.2032675046923</v>
      </c>
      <c r="E36" s="73">
        <v>3615.7522073260816</v>
      </c>
      <c r="F36" s="74">
        <v>8.9552836801170835E-2</v>
      </c>
      <c r="G36" s="74">
        <v>0.25407729130291212</v>
      </c>
      <c r="H36" s="74">
        <v>0.11142193469707123</v>
      </c>
      <c r="I36" s="74">
        <v>2.0807546705510705E-2</v>
      </c>
    </row>
    <row r="37" spans="1:9" x14ac:dyDescent="0.2">
      <c r="A37" t="s">
        <v>27</v>
      </c>
      <c r="B37" s="75">
        <v>0.93504575585844896</v>
      </c>
      <c r="C37" s="73">
        <v>1.0793313617451066</v>
      </c>
      <c r="D37" s="73">
        <v>2549.2646349096735</v>
      </c>
      <c r="E37" s="73">
        <v>2942.6381036504417</v>
      </c>
      <c r="F37" s="74">
        <v>0.65273825968118104</v>
      </c>
      <c r="G37" s="74">
        <v>0.67956574220007149</v>
      </c>
      <c r="H37" s="74">
        <v>1.0926792508473346E-2</v>
      </c>
      <c r="I37" s="74">
        <v>8.0838074969281342E-3</v>
      </c>
    </row>
    <row r="38" spans="1:9" x14ac:dyDescent="0.2">
      <c r="A38" t="s">
        <v>89</v>
      </c>
      <c r="B38" s="75">
        <v>1.1202333032773981</v>
      </c>
      <c r="C38" s="73">
        <v>0.98488572729516854</v>
      </c>
      <c r="D38" s="73">
        <v>65.97049307321241</v>
      </c>
      <c r="E38" s="73">
        <v>57.999879900323435</v>
      </c>
      <c r="F38" s="74">
        <v>0.44606809137698489</v>
      </c>
      <c r="G38" s="74">
        <v>0.92593324838325275</v>
      </c>
      <c r="H38" s="74">
        <v>1.1971208631130239E-2</v>
      </c>
      <c r="I38" s="74">
        <v>4.1573073140995257E-3</v>
      </c>
    </row>
    <row r="39" spans="1:9" x14ac:dyDescent="0.2">
      <c r="A39" t="s">
        <v>30</v>
      </c>
      <c r="B39" s="75">
        <v>0.98287229847031721</v>
      </c>
      <c r="C39" s="73">
        <v>1.6605542017180317</v>
      </c>
      <c r="D39" s="73">
        <v>29057.680854803508</v>
      </c>
      <c r="E39" s="73">
        <v>49092.699133673646</v>
      </c>
      <c r="F39" s="74">
        <v>0.85240627505491928</v>
      </c>
      <c r="G39" s="74">
        <v>0.4399021178928656</v>
      </c>
      <c r="H39" s="74">
        <v>3.0675883875770416E-3</v>
      </c>
      <c r="I39" s="74">
        <v>4.4099110201962924E-3</v>
      </c>
    </row>
    <row r="40" spans="1:9" x14ac:dyDescent="0.2">
      <c r="A40" t="s">
        <v>104</v>
      </c>
      <c r="B40" s="75">
        <v>3.6113902893570442</v>
      </c>
      <c r="C40" s="73">
        <v>4.3658599999999999E-2</v>
      </c>
      <c r="D40" s="73">
        <v>1031251.994843698</v>
      </c>
      <c r="E40" s="73">
        <v>12466.94894062496</v>
      </c>
      <c r="F40" s="74">
        <v>0.10580116306356099</v>
      </c>
      <c r="G40" s="74">
        <v>0.42264973081037416</v>
      </c>
      <c r="H40" s="74">
        <v>6.7356047801995791E-2</v>
      </c>
      <c r="I40" s="74">
        <v>0.10032640107972057</v>
      </c>
    </row>
    <row r="41" spans="1:9" x14ac:dyDescent="0.2">
      <c r="A41" t="s">
        <v>71</v>
      </c>
      <c r="B41" s="75">
        <v>0.6816557042542416</v>
      </c>
      <c r="C41" s="73">
        <v>1</v>
      </c>
      <c r="D41" s="73">
        <v>11713.92328281466</v>
      </c>
      <c r="E41" s="73">
        <v>17184.51589227168</v>
      </c>
      <c r="F41" s="74">
        <v>0.48078618510288845</v>
      </c>
      <c r="G41" s="74" t="e">
        <v>#DIV/0!</v>
      </c>
      <c r="H41" s="74">
        <v>2.2889366630324572E-3</v>
      </c>
      <c r="I41" s="74">
        <v>0.11410168489296835</v>
      </c>
    </row>
    <row r="42" spans="1:9" x14ac:dyDescent="0.2">
      <c r="A42" t="s">
        <v>41</v>
      </c>
      <c r="B42" s="75">
        <v>1.5126805754987054</v>
      </c>
      <c r="C42" s="73">
        <v>0.91546345376141325</v>
      </c>
      <c r="D42" s="73">
        <v>12.710521713455861</v>
      </c>
      <c r="E42" s="73">
        <v>7.6923167358538604</v>
      </c>
      <c r="F42" s="74">
        <v>0.44783573382397734</v>
      </c>
      <c r="G42" s="74">
        <v>0.53474530731007064</v>
      </c>
      <c r="H42" s="74">
        <v>0.11182513081752865</v>
      </c>
      <c r="I42" s="74">
        <v>0.10589870363527505</v>
      </c>
    </row>
    <row r="43" spans="1:9" x14ac:dyDescent="0.2">
      <c r="A43" t="s">
        <v>61</v>
      </c>
      <c r="B43" s="75">
        <v>0.95214954668715235</v>
      </c>
      <c r="C43" s="73">
        <v>0.79798397377565966</v>
      </c>
      <c r="D43" s="73">
        <v>332181.94713514135</v>
      </c>
      <c r="E43" s="73">
        <v>278397.30755922123</v>
      </c>
      <c r="F43" s="74">
        <v>0.61094779856953707</v>
      </c>
      <c r="G43" s="74">
        <v>0.6132248666577178</v>
      </c>
      <c r="H43" s="74">
        <v>4.4075129878505216E-3</v>
      </c>
      <c r="I43" s="74">
        <v>3.4948056902277791E-3</v>
      </c>
    </row>
    <row r="44" spans="1:9" x14ac:dyDescent="0.2">
      <c r="A44" t="s">
        <v>29</v>
      </c>
      <c r="B44" s="75">
        <v>0.80130518016400987</v>
      </c>
      <c r="C44" s="73">
        <v>0.33012410181542667</v>
      </c>
      <c r="D44" s="73">
        <v>12987.659193008823</v>
      </c>
      <c r="E44" s="73">
        <v>5350.6946316000858</v>
      </c>
      <c r="F44" s="74">
        <v>0.25335633256493156</v>
      </c>
      <c r="G44" s="74">
        <v>7.3317642272991701E-2</v>
      </c>
      <c r="H44" s="74">
        <v>2.411906909516804E-2</v>
      </c>
      <c r="I44" s="74">
        <v>1.9046426673348998E-3</v>
      </c>
    </row>
    <row r="45" spans="1:9" x14ac:dyDescent="0.2">
      <c r="A45" t="s">
        <v>34</v>
      </c>
      <c r="B45" s="75">
        <v>0.70719094813928363</v>
      </c>
      <c r="C45" s="73">
        <v>1</v>
      </c>
      <c r="D45" s="73">
        <v>27707.484320588694</v>
      </c>
      <c r="E45" s="73">
        <v>39179.636551472962</v>
      </c>
      <c r="F45" s="74">
        <v>9.1161686075986931E-2</v>
      </c>
      <c r="G45" s="74" t="e">
        <v>#DIV/0!</v>
      </c>
      <c r="H45" s="74">
        <v>2.1146673744613428E-2</v>
      </c>
      <c r="I45" s="74">
        <v>5.3225182064306539E-3</v>
      </c>
    </row>
    <row r="46" spans="1:9" x14ac:dyDescent="0.2">
      <c r="A46" t="s">
        <v>87</v>
      </c>
      <c r="B46" s="75">
        <v>0.95578734027256751</v>
      </c>
      <c r="C46" s="73">
        <v>1.5112186415015321</v>
      </c>
      <c r="D46" s="73">
        <v>32678.442069618952</v>
      </c>
      <c r="E46" s="73">
        <v>51668.680625915033</v>
      </c>
      <c r="F46" s="74">
        <v>0.58092131415330639</v>
      </c>
      <c r="G46" s="74">
        <v>0.22770057452502038</v>
      </c>
      <c r="H46" s="74">
        <v>4.8850614889881013E-3</v>
      </c>
      <c r="I46" s="74">
        <v>2.5024487513318212E-4</v>
      </c>
    </row>
    <row r="47" spans="1:9" x14ac:dyDescent="0.2">
      <c r="A47" t="s">
        <v>36</v>
      </c>
      <c r="B47" s="75">
        <v>0.70127691281960969</v>
      </c>
      <c r="C47" s="73">
        <v>1</v>
      </c>
      <c r="D47" s="73">
        <v>64091.988397304493</v>
      </c>
      <c r="E47" s="73">
        <v>91393.267375096024</v>
      </c>
      <c r="F47" s="74">
        <v>0.11031714649334401</v>
      </c>
      <c r="G47" s="74" t="e">
        <v>#DIV/0!</v>
      </c>
      <c r="H47" s="74">
        <v>2.6083423055530932E-2</v>
      </c>
      <c r="I47" s="74">
        <v>1.6140273205917505E-3</v>
      </c>
    </row>
    <row r="48" spans="1:9" x14ac:dyDescent="0.2">
      <c r="A48" t="s">
        <v>35</v>
      </c>
      <c r="B48" s="75">
        <v>0.86538780450136277</v>
      </c>
      <c r="C48" s="73">
        <v>0.66931182082415963</v>
      </c>
      <c r="D48" s="73">
        <v>391.87635951363114</v>
      </c>
      <c r="E48" s="73">
        <v>303.08663741239309</v>
      </c>
      <c r="F48" s="74">
        <v>0.26432776953251919</v>
      </c>
      <c r="G48" s="74">
        <v>7.3176190377594624E-2</v>
      </c>
      <c r="H48" s="74">
        <v>1.0326040791962428E-2</v>
      </c>
      <c r="I48" s="74">
        <v>4.9031780117689305E-4</v>
      </c>
    </row>
    <row r="49" spans="1:9" x14ac:dyDescent="0.2">
      <c r="A49" t="s">
        <v>102</v>
      </c>
      <c r="B49" s="75">
        <v>0.60015656745400492</v>
      </c>
      <c r="C49" s="73">
        <v>0.83155437197190596</v>
      </c>
      <c r="D49" s="73">
        <v>119234.26573118316</v>
      </c>
      <c r="E49" s="73">
        <v>165206.51499031382</v>
      </c>
      <c r="F49" s="74">
        <v>2.4793177719319697E-2</v>
      </c>
      <c r="G49" s="74">
        <v>0.57276006207224095</v>
      </c>
      <c r="H49" s="74">
        <v>2.0570593004098248E-2</v>
      </c>
      <c r="I49" s="74">
        <v>4.4662926891995795E-3</v>
      </c>
    </row>
    <row r="50" spans="1:9" x14ac:dyDescent="0.2">
      <c r="A50" t="s">
        <v>99</v>
      </c>
      <c r="B50" s="75">
        <v>0.97061945194923793</v>
      </c>
      <c r="C50" s="73">
        <v>1.3169428257538616</v>
      </c>
      <c r="D50" s="73">
        <v>5826.3967050540532</v>
      </c>
      <c r="E50" s="73">
        <v>7905.293187054489</v>
      </c>
      <c r="F50" s="74">
        <v>0.90228507000956104</v>
      </c>
      <c r="G50" s="74">
        <v>9.2333675360753958E-2</v>
      </c>
      <c r="H50" s="74">
        <v>7.3461350148035414E-3</v>
      </c>
      <c r="I50" s="74">
        <v>3.8221113829290859E-2</v>
      </c>
    </row>
    <row r="51" spans="1:9" x14ac:dyDescent="0.2">
      <c r="A51" t="s">
        <v>96</v>
      </c>
      <c r="B51" s="75">
        <v>0.81758591149240478</v>
      </c>
      <c r="C51" s="73">
        <v>1.1700317358278924</v>
      </c>
      <c r="D51" s="73">
        <v>901.72217849609228</v>
      </c>
      <c r="E51" s="73">
        <v>1290.4375563595956</v>
      </c>
      <c r="F51" s="74">
        <v>0.66286118109515801</v>
      </c>
      <c r="G51" s="74">
        <v>0.42952703209095155</v>
      </c>
      <c r="H51" s="74">
        <v>3.8765435656394148E-2</v>
      </c>
      <c r="I51" s="74">
        <v>9.8395492622829608E-2</v>
      </c>
    </row>
    <row r="52" spans="1:9" x14ac:dyDescent="0.2">
      <c r="A52" t="s">
        <v>75</v>
      </c>
      <c r="B52" s="75">
        <v>0.80784001960703178</v>
      </c>
      <c r="C52" s="73">
        <v>1</v>
      </c>
      <c r="D52" s="73">
        <v>530060.45605187048</v>
      </c>
      <c r="E52" s="73">
        <v>656145.32975194114</v>
      </c>
      <c r="F52" s="74">
        <v>0.55349649895337039</v>
      </c>
      <c r="G52" s="74" t="e">
        <v>#DIV/0!</v>
      </c>
      <c r="H52" s="74">
        <v>9.2123428686608274E-3</v>
      </c>
      <c r="I52" s="74">
        <v>6.5007257472915803E-2</v>
      </c>
    </row>
    <row r="53" spans="1:9" x14ac:dyDescent="0.2">
      <c r="A53" t="s">
        <v>76</v>
      </c>
      <c r="B53" s="75">
        <v>1.6076660671815777</v>
      </c>
      <c r="C53" s="73">
        <v>1</v>
      </c>
      <c r="D53" s="73">
        <v>166676.66652981995</v>
      </c>
      <c r="E53" s="73">
        <v>103676.17376040237</v>
      </c>
      <c r="F53" s="74">
        <v>0.17857236493670814</v>
      </c>
      <c r="G53" s="74" t="e">
        <v>#DIV/0!</v>
      </c>
      <c r="H53" s="74">
        <v>3.4636660357763992E-2</v>
      </c>
      <c r="I53" s="74">
        <v>9.2417695875591146E-3</v>
      </c>
    </row>
    <row r="54" spans="1:9" x14ac:dyDescent="0.2">
      <c r="A54" t="s">
        <v>78</v>
      </c>
      <c r="B54" s="75">
        <v>1.1271948064905259</v>
      </c>
      <c r="C54" s="73">
        <v>316.70088451960987</v>
      </c>
      <c r="D54" s="73">
        <v>64486.921716241755</v>
      </c>
      <c r="E54" s="73">
        <v>18118487.620668661</v>
      </c>
      <c r="F54" s="74">
        <v>0.58588468195008292</v>
      </c>
      <c r="G54" s="74">
        <v>0.42226621349759735</v>
      </c>
      <c r="H54" s="74">
        <v>2.1870386954371913E-2</v>
      </c>
      <c r="I54" s="74">
        <v>1.6559087620347798E-2</v>
      </c>
    </row>
    <row r="55" spans="1:9" x14ac:dyDescent="0.2">
      <c r="A55" t="s">
        <v>98</v>
      </c>
      <c r="B55" s="75">
        <v>0.74375796980178088</v>
      </c>
      <c r="C55" s="73">
        <v>0.81323172522920328</v>
      </c>
      <c r="D55" s="73">
        <v>4506.7550803194163</v>
      </c>
      <c r="E55" s="73">
        <v>4927.7269729699901</v>
      </c>
      <c r="F55" s="74">
        <v>0.29828879939341363</v>
      </c>
      <c r="G55" s="74">
        <v>0.42510701521559674</v>
      </c>
      <c r="H55" s="74">
        <v>2.1575783332337173E-2</v>
      </c>
      <c r="I55" s="74">
        <v>2.9830507109896005E-2</v>
      </c>
    </row>
    <row r="56" spans="1:9" x14ac:dyDescent="0.2">
      <c r="A56" t="s">
        <v>84</v>
      </c>
      <c r="B56" s="75">
        <v>0.976587044921021</v>
      </c>
      <c r="C56" s="73">
        <v>0.79139400849394148</v>
      </c>
      <c r="D56" s="73">
        <v>233.18877287579582</v>
      </c>
      <c r="E56" s="73">
        <v>188.96850891246862</v>
      </c>
      <c r="F56" s="74">
        <v>0.65977923990930365</v>
      </c>
      <c r="G56" s="74">
        <v>0.11864014264733133</v>
      </c>
      <c r="H56" s="74">
        <v>1.0826039785727093E-3</v>
      </c>
      <c r="I56" s="74">
        <v>1.4083798899648824E-3</v>
      </c>
    </row>
    <row r="57" spans="1:9" x14ac:dyDescent="0.2">
      <c r="A57" t="s">
        <v>64</v>
      </c>
      <c r="B57" s="75">
        <v>0.89254370954396411</v>
      </c>
      <c r="C57" s="73">
        <v>0.48543503784155417</v>
      </c>
      <c r="D57" s="73">
        <v>43397.434165801802</v>
      </c>
      <c r="E57" s="73">
        <v>23602.917001416245</v>
      </c>
      <c r="F57" s="74">
        <v>0.39317870842860564</v>
      </c>
      <c r="G57" s="74">
        <v>0.11168019494162294</v>
      </c>
      <c r="H57" s="74">
        <v>9.0556446343167743E-3</v>
      </c>
      <c r="I57" s="74">
        <v>5.1981664761669068E-3</v>
      </c>
    </row>
    <row r="58" spans="1:9" x14ac:dyDescent="0.2">
      <c r="A58" t="s">
        <v>86</v>
      </c>
      <c r="B58" s="75">
        <v>0.56973138011857272</v>
      </c>
      <c r="C58" s="73">
        <v>0.75095787998767638</v>
      </c>
      <c r="D58" s="73">
        <v>2885.533027132602</v>
      </c>
      <c r="E58" s="73">
        <v>3803.3954953278899</v>
      </c>
      <c r="F58" s="74">
        <v>0.30109709939658735</v>
      </c>
      <c r="G58" s="74">
        <v>0.12441013407347876</v>
      </c>
      <c r="H58" s="74">
        <v>5.9561659290750434E-2</v>
      </c>
      <c r="I58" s="74">
        <v>8.3674577313399584E-2</v>
      </c>
    </row>
    <row r="59" spans="1:9" x14ac:dyDescent="0.2">
      <c r="A59" t="s">
        <v>93</v>
      </c>
      <c r="B59" s="75">
        <v>0.71735754637629123</v>
      </c>
      <c r="C59" s="73">
        <v>0.94075205735334277</v>
      </c>
      <c r="D59" s="73">
        <v>6.204924360395605</v>
      </c>
      <c r="E59" s="73">
        <v>8.1372188628264261</v>
      </c>
      <c r="F59" s="74">
        <v>0.64913753594224188</v>
      </c>
      <c r="G59" s="74">
        <v>0.6659379181969165</v>
      </c>
      <c r="H59" s="74">
        <v>0.10763358602641321</v>
      </c>
      <c r="I59" s="74">
        <v>0.22815462975983036</v>
      </c>
    </row>
    <row r="60" spans="1:9" x14ac:dyDescent="0.2">
      <c r="A60" t="s">
        <v>44</v>
      </c>
      <c r="B60" s="75">
        <v>0.80602390231439991</v>
      </c>
      <c r="C60" s="73">
        <v>0.67874696191755712</v>
      </c>
      <c r="D60" s="73">
        <v>24949.660752759322</v>
      </c>
      <c r="E60" s="73">
        <v>21009.930832303755</v>
      </c>
      <c r="F60" s="74">
        <v>0.15130560001577165</v>
      </c>
      <c r="G60" s="74">
        <v>0.15586483278509033</v>
      </c>
      <c r="H60" s="74">
        <v>1.2018036015964916E-2</v>
      </c>
      <c r="I60" s="74">
        <v>2.8735264309136671E-3</v>
      </c>
    </row>
    <row r="61" spans="1:9" x14ac:dyDescent="0.2">
      <c r="A61" t="s">
        <v>45</v>
      </c>
      <c r="B61" s="75">
        <v>1.0674428485621916</v>
      </c>
      <c r="C61" s="73">
        <v>0.86570846759483511</v>
      </c>
      <c r="D61" s="73">
        <v>1545.4905135311005</v>
      </c>
      <c r="E61" s="73">
        <v>1253.4106401607619</v>
      </c>
      <c r="F61" s="74">
        <v>0.30836398959891398</v>
      </c>
      <c r="G61" s="74">
        <v>0.2977299221971802</v>
      </c>
      <c r="H61" s="74">
        <v>1.7643954892215023E-3</v>
      </c>
      <c r="I61" s="74">
        <v>1.2852423699029061E-3</v>
      </c>
    </row>
    <row r="62" spans="1:9" x14ac:dyDescent="0.2">
      <c r="A62" t="s">
        <v>43</v>
      </c>
      <c r="B62" s="75">
        <v>1.0715180433049267</v>
      </c>
      <c r="C62" s="73">
        <v>0.7948276687293242</v>
      </c>
      <c r="D62" s="73">
        <v>1439.2445128420968</v>
      </c>
      <c r="E62" s="73">
        <v>1067.59878475347</v>
      </c>
      <c r="F62" s="74">
        <v>0.80182640720715304</v>
      </c>
      <c r="G62" s="74">
        <v>0.20073415440458639</v>
      </c>
      <c r="H62" s="74">
        <v>4.4791370032730961E-2</v>
      </c>
      <c r="I62" s="74">
        <v>1.2320233640539607E-2</v>
      </c>
    </row>
    <row r="63" spans="1:9" x14ac:dyDescent="0.2">
      <c r="A63" t="s">
        <v>85</v>
      </c>
      <c r="B63" s="75">
        <v>0.89643882462685687</v>
      </c>
      <c r="C63" s="73">
        <v>0.84469273001662892</v>
      </c>
      <c r="D63" s="73">
        <v>416.2672819102329</v>
      </c>
      <c r="E63" s="73">
        <v>392.23864151546258</v>
      </c>
      <c r="F63" s="74">
        <v>0.71694101235441843</v>
      </c>
      <c r="G63" s="74">
        <v>0.13597840121454685</v>
      </c>
      <c r="H63" s="74">
        <v>2.430306513613362E-3</v>
      </c>
      <c r="I63" s="74">
        <v>5.5895854340153379E-2</v>
      </c>
    </row>
    <row r="64" spans="1:9" x14ac:dyDescent="0.2">
      <c r="A64" t="s">
        <v>80</v>
      </c>
      <c r="B64" s="75">
        <v>1.7202627305309204</v>
      </c>
      <c r="C64" s="73">
        <v>0.82105447595884384</v>
      </c>
      <c r="D64" s="73">
        <v>11804.951974595457</v>
      </c>
      <c r="E64" s="73">
        <v>5634.3188079354695</v>
      </c>
      <c r="F64" s="74">
        <v>0.47795309277938958</v>
      </c>
      <c r="G64" s="74">
        <v>0.17401702281279488</v>
      </c>
      <c r="H64" s="74">
        <v>0.13187062504642597</v>
      </c>
      <c r="I64" s="74">
        <v>0.23817469156298696</v>
      </c>
    </row>
    <row r="65" spans="1:9" x14ac:dyDescent="0.2">
      <c r="A65" t="s">
        <v>54</v>
      </c>
      <c r="B65" s="75">
        <v>0.86784037507969647</v>
      </c>
      <c r="C65" s="73">
        <v>0.76420857016047894</v>
      </c>
      <c r="D65" s="73">
        <v>5368.0812914300168</v>
      </c>
      <c r="E65" s="73">
        <v>4727.0602359935374</v>
      </c>
      <c r="F65" s="74">
        <v>0.16575806942304977</v>
      </c>
      <c r="G65" s="74">
        <v>0.1883118197528002</v>
      </c>
      <c r="H65" s="74">
        <v>2.2793676672566618E-3</v>
      </c>
      <c r="I65" s="74">
        <v>3.9475722981555149E-3</v>
      </c>
    </row>
    <row r="66" spans="1:9" x14ac:dyDescent="0.2">
      <c r="A66" t="s">
        <v>103</v>
      </c>
      <c r="B66" s="75">
        <v>0.46606349127398949</v>
      </c>
      <c r="C66" s="73">
        <v>0.75564846415615827</v>
      </c>
      <c r="D66" s="73">
        <v>972.05187777678441</v>
      </c>
      <c r="E66" s="73">
        <v>1576.0288507351061</v>
      </c>
      <c r="F66" s="74">
        <v>0.21821552331558666</v>
      </c>
      <c r="G66" s="74">
        <v>0.24100666140219235</v>
      </c>
      <c r="H66" s="74">
        <v>3.6917445187296408E-2</v>
      </c>
      <c r="I66" s="74">
        <v>8.2689114659559887E-2</v>
      </c>
    </row>
    <row r="67" spans="1:9" x14ac:dyDescent="0.2">
      <c r="A67" t="s">
        <v>31</v>
      </c>
      <c r="B67" s="75">
        <v>1.0050299362342918</v>
      </c>
      <c r="C67" s="73">
        <v>0.92230701282770855</v>
      </c>
      <c r="D67" s="73">
        <v>257.09755437263527</v>
      </c>
      <c r="E67" s="73">
        <v>235.93613367100414</v>
      </c>
      <c r="F67" s="74">
        <v>0.88639929880999091</v>
      </c>
      <c r="G67" s="74">
        <v>0.54087985102557645</v>
      </c>
      <c r="H67" s="74">
        <v>5.2035320511050398E-4</v>
      </c>
      <c r="I67" s="74">
        <v>5.7170479088695795E-4</v>
      </c>
    </row>
    <row r="68" spans="1:9" x14ac:dyDescent="0.2">
      <c r="A68" t="s">
        <v>72</v>
      </c>
      <c r="B68" s="75">
        <v>0.89591903501517323</v>
      </c>
      <c r="C68" s="73">
        <v>4701.0134954781179</v>
      </c>
      <c r="D68" s="73">
        <v>7217.663514026407</v>
      </c>
      <c r="E68" s="73">
        <v>37872098.101681158</v>
      </c>
      <c r="F68" s="74">
        <v>0.24800002891822742</v>
      </c>
      <c r="G68" s="74">
        <v>0.3808532065756286</v>
      </c>
      <c r="H68" s="74">
        <v>5.2858438561817168E-3</v>
      </c>
      <c r="I68" s="74">
        <v>4.8645667872249993E-4</v>
      </c>
    </row>
    <row r="69" spans="1:9" x14ac:dyDescent="0.2">
      <c r="A69" t="s">
        <v>95</v>
      </c>
      <c r="B69" s="75">
        <v>0.77496849914928023</v>
      </c>
      <c r="C69" s="73">
        <v>0.91365958355012911</v>
      </c>
      <c r="D69" s="73">
        <v>5608.2709725912246</v>
      </c>
      <c r="E69" s="73">
        <v>6611.9468428444379</v>
      </c>
      <c r="F69" s="74">
        <v>0.35243626570346231</v>
      </c>
      <c r="G69" s="74">
        <v>0.31154404199790564</v>
      </c>
      <c r="H69" s="74">
        <v>1.5521442229462054E-3</v>
      </c>
      <c r="I69" s="74">
        <v>3.3381092104785307E-2</v>
      </c>
    </row>
    <row r="70" spans="1:9" x14ac:dyDescent="0.2">
      <c r="A70" t="s">
        <v>59</v>
      </c>
      <c r="B70" s="75">
        <v>0.78834220325894333</v>
      </c>
      <c r="C70" s="73">
        <v>1</v>
      </c>
      <c r="D70" s="73">
        <v>11657.211964631937</v>
      </c>
      <c r="E70" s="73">
        <v>14786.994678760011</v>
      </c>
      <c r="F70" s="74">
        <v>0.47405402619028236</v>
      </c>
      <c r="G70" s="74" t="e">
        <v>#DIV/0!</v>
      </c>
      <c r="H70" s="74">
        <v>4.3083639163730897E-2</v>
      </c>
      <c r="I70" s="74">
        <v>4.0165870600540741E-2</v>
      </c>
    </row>
    <row r="71" spans="1:9" x14ac:dyDescent="0.2">
      <c r="A71" t="s">
        <v>26</v>
      </c>
      <c r="B71" s="75">
        <v>1.5627346462532683</v>
      </c>
      <c r="C71" s="73">
        <v>1.18455561531794</v>
      </c>
      <c r="D71" s="73">
        <v>34377.378311072156</v>
      </c>
      <c r="E71" s="73">
        <v>26058.113330962773</v>
      </c>
      <c r="F71" s="74">
        <v>8.0491276796669051E-2</v>
      </c>
      <c r="G71" s="74">
        <v>0.38045650026016997</v>
      </c>
      <c r="H71" s="74">
        <v>1.1992019294987985E-2</v>
      </c>
      <c r="I71" s="74">
        <v>4.5794646195183901E-4</v>
      </c>
    </row>
    <row r="72" spans="1:9" x14ac:dyDescent="0.2">
      <c r="A72" t="s">
        <v>28</v>
      </c>
      <c r="B72" s="75">
        <v>0.84429364179971311</v>
      </c>
      <c r="C72" s="73">
        <v>0.91293801529032781</v>
      </c>
      <c r="D72" s="73">
        <v>281.5720272250183</v>
      </c>
      <c r="E72" s="73">
        <v>304.46493372629561</v>
      </c>
      <c r="F72" s="74">
        <v>0.57170662110723403</v>
      </c>
      <c r="G72" s="74">
        <v>0.55454532382866362</v>
      </c>
      <c r="H72" s="74">
        <v>1.2983315520208222E-2</v>
      </c>
      <c r="I72" s="74">
        <v>4.6624897906685191E-2</v>
      </c>
    </row>
    <row r="73" spans="1:9" x14ac:dyDescent="0.2">
      <c r="A73" t="s">
        <v>69</v>
      </c>
      <c r="B73" s="75">
        <v>0.93724516910584699</v>
      </c>
      <c r="C73" s="73">
        <v>0.92970880460484573</v>
      </c>
      <c r="D73" s="73">
        <v>203.68558923970758</v>
      </c>
      <c r="E73" s="73">
        <v>202.04775861148877</v>
      </c>
      <c r="F73" s="74">
        <v>0.61261736676770284</v>
      </c>
      <c r="G73" s="74">
        <v>0.50201811467072532</v>
      </c>
      <c r="H73" s="74">
        <v>4.6807823506125608E-4</v>
      </c>
      <c r="I73" s="74">
        <v>1.0921292600075216E-2</v>
      </c>
    </row>
    <row r="74" spans="1:9" x14ac:dyDescent="0.2">
      <c r="A74" t="s">
        <v>97</v>
      </c>
      <c r="B74" s="75">
        <v>0.94411299285084194</v>
      </c>
      <c r="C74" s="73">
        <v>0.83669610683211404</v>
      </c>
      <c r="D74" s="73">
        <v>13.894160043894241</v>
      </c>
      <c r="E74" s="73">
        <v>12.313345652965991</v>
      </c>
      <c r="F74" s="74">
        <v>0.94283262279920443</v>
      </c>
      <c r="G74" s="74">
        <v>0.15474116777918773</v>
      </c>
      <c r="H74" s="74">
        <v>8.1579710033429648E-2</v>
      </c>
      <c r="I74" s="74">
        <v>0.29733188629884555</v>
      </c>
    </row>
    <row r="75" spans="1:9" x14ac:dyDescent="0.2">
      <c r="A75" t="s">
        <v>52</v>
      </c>
      <c r="B75" s="75">
        <v>0.64086897969307588</v>
      </c>
      <c r="C75" s="73">
        <v>0.55551492172841244</v>
      </c>
      <c r="D75" s="73">
        <v>20372.299206595108</v>
      </c>
      <c r="E75" s="73">
        <v>17659.016987527557</v>
      </c>
      <c r="F75" s="74">
        <v>6.4046385054050817E-2</v>
      </c>
      <c r="G75" s="74">
        <v>0.12376034985114526</v>
      </c>
      <c r="H75" s="74">
        <v>2.8556519261421456E-2</v>
      </c>
      <c r="I75" s="74">
        <v>2.9867217679392711E-3</v>
      </c>
    </row>
    <row r="76" spans="1:9" x14ac:dyDescent="0.2">
      <c r="A76" t="s">
        <v>50</v>
      </c>
      <c r="B76" s="75">
        <v>0.78444083426091304</v>
      </c>
      <c r="C76" s="73">
        <v>3.1883875011309617</v>
      </c>
      <c r="D76" s="73">
        <v>281095.46899023809</v>
      </c>
      <c r="E76" s="73">
        <v>1142522.4705409992</v>
      </c>
      <c r="F76" s="74">
        <v>8.042868122036835E-2</v>
      </c>
      <c r="G76" s="74">
        <v>0.30976707762804562</v>
      </c>
      <c r="H76" s="74">
        <v>8.5428625643388188E-3</v>
      </c>
      <c r="I76" s="74">
        <v>2.6324916717085519E-3</v>
      </c>
    </row>
    <row r="77" spans="1:9" x14ac:dyDescent="0.2">
      <c r="A77" t="s">
        <v>106</v>
      </c>
      <c r="B77" s="75">
        <v>0.91202443965952673</v>
      </c>
      <c r="C77" s="73">
        <v>204.75339514269581</v>
      </c>
      <c r="D77" s="73">
        <v>238779.0039730253</v>
      </c>
      <c r="E77" s="73">
        <v>53606909.668473251</v>
      </c>
      <c r="F77" s="74">
        <v>0.72784620008883616</v>
      </c>
      <c r="G77" s="74">
        <v>0.17986458622925466</v>
      </c>
      <c r="H77" s="74">
        <v>1.6147527786781954E-2</v>
      </c>
      <c r="I77" s="74">
        <v>3.7710227316338857E-2</v>
      </c>
    </row>
    <row r="78" spans="1:9" x14ac:dyDescent="0.2">
      <c r="A78" t="s">
        <v>107</v>
      </c>
      <c r="B78" s="75">
        <v>0.22791060644320413</v>
      </c>
      <c r="C78" s="73">
        <v>79.689493079299808</v>
      </c>
      <c r="D78" s="73">
        <v>311.91441685541537</v>
      </c>
      <c r="E78" s="73">
        <v>109061.62793931976</v>
      </c>
      <c r="F78" s="74">
        <v>4.315367973424114E-2</v>
      </c>
      <c r="G78" s="74">
        <v>0.36748416922815741</v>
      </c>
      <c r="H78" s="74">
        <v>0.37172128969428042</v>
      </c>
      <c r="I78" s="74">
        <v>8.0893030970384857E-3</v>
      </c>
    </row>
    <row r="79" spans="1:9" x14ac:dyDescent="0.2">
      <c r="A79" t="s">
        <v>108</v>
      </c>
      <c r="B79" s="75">
        <v>0.68290824180938159</v>
      </c>
      <c r="C79" s="73">
        <v>6.5077777777777776E-2</v>
      </c>
      <c r="D79" s="73">
        <v>12010422.088690311</v>
      </c>
      <c r="E79" s="73">
        <v>1144533.8214607036</v>
      </c>
      <c r="F79" s="74">
        <v>0.19357144079089389</v>
      </c>
      <c r="G79" s="74">
        <v>0.42264973081037416</v>
      </c>
      <c r="H79" s="74">
        <v>2.3498443925149149E-2</v>
      </c>
      <c r="I79" s="74">
        <v>2.6153125113918686E-2</v>
      </c>
    </row>
    <row r="80" spans="1:9" x14ac:dyDescent="0.2">
      <c r="A80" t="s">
        <v>66</v>
      </c>
      <c r="B80" s="75">
        <v>0.58625426544262771</v>
      </c>
      <c r="C80" s="73">
        <v>1</v>
      </c>
      <c r="D80" s="73">
        <v>69357.83570614655</v>
      </c>
      <c r="E80" s="73">
        <v>118306.74810319835</v>
      </c>
      <c r="F80" s="74">
        <v>4.6841006754262962E-2</v>
      </c>
      <c r="G80" s="74" t="e">
        <v>#DIV/0!</v>
      </c>
      <c r="H80" s="74">
        <v>2.4896501950062794E-2</v>
      </c>
      <c r="I80" s="74">
        <v>1.1747578801211718E-2</v>
      </c>
    </row>
    <row r="81" spans="1:9" x14ac:dyDescent="0.2">
      <c r="A81" s="5" t="s">
        <v>25</v>
      </c>
      <c r="B81" s="75">
        <v>0.73402783711141018</v>
      </c>
      <c r="C81" s="80">
        <v>5.9194864196152892</v>
      </c>
      <c r="D81" s="80">
        <v>22038.12782065041</v>
      </c>
      <c r="E81" s="80">
        <v>177724.04771657963</v>
      </c>
      <c r="F81" s="81">
        <v>0.1868729452287802</v>
      </c>
      <c r="G81" s="81">
        <v>6.5922540298883905E-2</v>
      </c>
      <c r="H81" s="81">
        <v>3.1428021734234451E-2</v>
      </c>
      <c r="I81" s="81">
        <v>8.8756387119752565E-3</v>
      </c>
    </row>
    <row r="82" spans="1:9" x14ac:dyDescent="0.2">
      <c r="A82" t="s">
        <v>56</v>
      </c>
      <c r="B82" s="75">
        <v>0.77984101527508098</v>
      </c>
      <c r="C82" s="73">
        <v>2.4382880101087769</v>
      </c>
      <c r="D82" s="73">
        <v>6596.2995953615527</v>
      </c>
      <c r="E82" s="73">
        <v>20624.304056105713</v>
      </c>
      <c r="F82" s="74">
        <v>0.15250161656657524</v>
      </c>
      <c r="G82" s="74">
        <v>0.50170825998139668</v>
      </c>
      <c r="H82" s="74">
        <v>1.2272860029250343E-2</v>
      </c>
      <c r="I82" s="74">
        <v>7.8780276064575605E-3</v>
      </c>
    </row>
    <row r="83" spans="1:9" x14ac:dyDescent="0.2">
      <c r="A83" t="s">
        <v>83</v>
      </c>
      <c r="B83" s="75">
        <v>0.8750128154799548</v>
      </c>
      <c r="C83" s="73">
        <v>0.20956398057822115</v>
      </c>
      <c r="D83" s="73">
        <v>13866.210329253465</v>
      </c>
      <c r="E83" s="73">
        <v>3320.9321974779368</v>
      </c>
      <c r="F83" s="74">
        <v>0.55281144066465171</v>
      </c>
      <c r="G83" s="74">
        <v>6.5645527182440919E-2</v>
      </c>
      <c r="H83" s="74">
        <v>3.4622570543322309E-2</v>
      </c>
      <c r="I83" s="74">
        <v>7.0293591142250415E-3</v>
      </c>
    </row>
    <row r="84" spans="1:9" x14ac:dyDescent="0.2">
      <c r="A84" t="s">
        <v>39</v>
      </c>
      <c r="B84" s="75">
        <v>1.0419987868116969</v>
      </c>
      <c r="C84" s="73">
        <v>2.9475644864874813</v>
      </c>
      <c r="D84" s="73">
        <v>15965.892545436385</v>
      </c>
      <c r="E84" s="73">
        <v>45163.678170872925</v>
      </c>
      <c r="F84" s="74">
        <v>0.9159496257690426</v>
      </c>
      <c r="G84" s="74">
        <v>0.47605377807702598</v>
      </c>
      <c r="H84" s="74">
        <v>6.2217302993239645E-2</v>
      </c>
      <c r="I84" s="74">
        <v>5.9467264554463925E-2</v>
      </c>
    </row>
    <row r="85" spans="1:9" x14ac:dyDescent="0.2">
      <c r="A85" t="s">
        <v>63</v>
      </c>
      <c r="B85" s="75">
        <v>0.54068113615201685</v>
      </c>
      <c r="C85" s="73">
        <v>0.98170276160601</v>
      </c>
      <c r="D85" s="73">
        <v>2451.3361137349511</v>
      </c>
      <c r="E85" s="73">
        <v>4450.8366790912851</v>
      </c>
      <c r="F85" s="74">
        <v>1.5435061181766154E-2</v>
      </c>
      <c r="G85" s="74">
        <v>0.90551067682176911</v>
      </c>
      <c r="H85" s="74">
        <v>2.3111100362142055E-2</v>
      </c>
      <c r="I85" s="74">
        <v>2.227025385600493E-3</v>
      </c>
    </row>
    <row r="86" spans="1:9" x14ac:dyDescent="0.2">
      <c r="A86" t="s">
        <v>37</v>
      </c>
      <c r="B86" s="75">
        <v>0.88300337023807551</v>
      </c>
      <c r="C86" s="73">
        <v>1.0148683618452721</v>
      </c>
      <c r="D86" s="73">
        <v>279.46826356661268</v>
      </c>
      <c r="E86" s="73">
        <v>321.20318947040971</v>
      </c>
      <c r="F86" s="74">
        <v>0.55760181066333558</v>
      </c>
      <c r="G86" s="74">
        <v>0.89064545973094611</v>
      </c>
      <c r="H86" s="74">
        <v>2.0573442866836433E-2</v>
      </c>
      <c r="I86" s="74">
        <v>1.6768213015290592E-2</v>
      </c>
    </row>
  </sheetData>
  <sortState xmlns:xlrd2="http://schemas.microsoft.com/office/spreadsheetml/2017/richdata2" ref="A2:I86">
    <sortCondition ref="A2:A86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4639B-EB83-42EA-81D7-A4F41A0FF972}">
  <dimension ref="A1:CI13"/>
  <sheetViews>
    <sheetView topLeftCell="BM1" workbookViewId="0">
      <selection activeCell="G14" sqref="G14"/>
    </sheetView>
  </sheetViews>
  <sheetFormatPr baseColWidth="10" defaultColWidth="8.83203125" defaultRowHeight="15" x14ac:dyDescent="0.2"/>
  <cols>
    <col min="1" max="1" width="15.5" bestFit="1" customWidth="1"/>
  </cols>
  <sheetData>
    <row r="1" spans="1:87" x14ac:dyDescent="0.2">
      <c r="A1" t="s">
        <v>131</v>
      </c>
      <c r="B1" t="s">
        <v>12</v>
      </c>
      <c r="C1" t="s">
        <v>25</v>
      </c>
      <c r="D1" t="s">
        <v>26</v>
      </c>
      <c r="E1" t="s">
        <v>27</v>
      </c>
      <c r="F1" t="s">
        <v>28</v>
      </c>
      <c r="G1" t="s">
        <v>29</v>
      </c>
      <c r="H1" t="s">
        <v>30</v>
      </c>
      <c r="I1" t="s">
        <v>31</v>
      </c>
      <c r="J1" t="s">
        <v>32</v>
      </c>
      <c r="K1" t="s">
        <v>33</v>
      </c>
      <c r="L1" t="s">
        <v>34</v>
      </c>
      <c r="M1" t="s">
        <v>35</v>
      </c>
      <c r="N1" t="s">
        <v>36</v>
      </c>
      <c r="O1" t="s">
        <v>37</v>
      </c>
      <c r="P1" t="s">
        <v>38</v>
      </c>
      <c r="Q1" t="s">
        <v>39</v>
      </c>
      <c r="R1" t="s">
        <v>40</v>
      </c>
      <c r="S1" t="s">
        <v>41</v>
      </c>
      <c r="T1" t="s">
        <v>42</v>
      </c>
      <c r="U1" t="s">
        <v>43</v>
      </c>
      <c r="V1" t="s">
        <v>44</v>
      </c>
      <c r="W1" t="s">
        <v>45</v>
      </c>
      <c r="X1" t="s">
        <v>46</v>
      </c>
      <c r="Y1" t="s">
        <v>47</v>
      </c>
      <c r="Z1" t="s">
        <v>48</v>
      </c>
      <c r="AA1" t="s">
        <v>49</v>
      </c>
      <c r="AB1" t="s">
        <v>50</v>
      </c>
      <c r="AC1" t="s">
        <v>51</v>
      </c>
      <c r="AD1" t="s">
        <v>52</v>
      </c>
      <c r="AE1" t="s">
        <v>53</v>
      </c>
      <c r="AF1" t="s">
        <v>54</v>
      </c>
      <c r="AG1" t="s">
        <v>55</v>
      </c>
      <c r="AH1" t="s">
        <v>56</v>
      </c>
      <c r="AI1" t="s">
        <v>57</v>
      </c>
      <c r="AJ1" t="s">
        <v>58</v>
      </c>
      <c r="AK1" t="s">
        <v>59</v>
      </c>
      <c r="AL1" t="s">
        <v>60</v>
      </c>
      <c r="AM1" t="s">
        <v>61</v>
      </c>
      <c r="AN1" t="s">
        <v>62</v>
      </c>
      <c r="AO1" t="s">
        <v>63</v>
      </c>
      <c r="AP1" t="s">
        <v>64</v>
      </c>
      <c r="AQ1" t="s">
        <v>65</v>
      </c>
      <c r="AR1" t="s">
        <v>66</v>
      </c>
      <c r="AS1" t="s">
        <v>67</v>
      </c>
      <c r="AT1" t="s">
        <v>68</v>
      </c>
      <c r="AU1" t="s">
        <v>69</v>
      </c>
      <c r="AV1" t="s">
        <v>70</v>
      </c>
      <c r="AW1" t="s">
        <v>71</v>
      </c>
      <c r="AX1" t="s">
        <v>72</v>
      </c>
      <c r="AY1" t="s">
        <v>73</v>
      </c>
      <c r="AZ1" t="s">
        <v>74</v>
      </c>
      <c r="BA1" t="s">
        <v>75</v>
      </c>
      <c r="BB1" t="s">
        <v>76</v>
      </c>
      <c r="BC1" t="s">
        <v>77</v>
      </c>
      <c r="BD1" t="s">
        <v>78</v>
      </c>
      <c r="BE1" t="s">
        <v>79</v>
      </c>
      <c r="BF1" t="s">
        <v>80</v>
      </c>
      <c r="BG1" t="s">
        <v>81</v>
      </c>
      <c r="BH1" t="s">
        <v>82</v>
      </c>
      <c r="BI1" t="s">
        <v>83</v>
      </c>
      <c r="BJ1" t="s">
        <v>84</v>
      </c>
      <c r="BK1" t="s">
        <v>85</v>
      </c>
      <c r="BL1" t="s">
        <v>86</v>
      </c>
      <c r="BM1" t="s">
        <v>87</v>
      </c>
      <c r="BN1" t="s">
        <v>88</v>
      </c>
      <c r="BO1" t="s">
        <v>89</v>
      </c>
      <c r="BP1" t="s">
        <v>90</v>
      </c>
      <c r="BQ1" t="s">
        <v>91</v>
      </c>
      <c r="BR1" t="s">
        <v>92</v>
      </c>
      <c r="BS1" t="s">
        <v>93</v>
      </c>
      <c r="BT1" t="s">
        <v>94</v>
      </c>
      <c r="BU1" t="s">
        <v>95</v>
      </c>
      <c r="BV1" t="s">
        <v>96</v>
      </c>
      <c r="BW1" t="s">
        <v>97</v>
      </c>
      <c r="BX1" t="s">
        <v>98</v>
      </c>
      <c r="BY1" t="s">
        <v>99</v>
      </c>
      <c r="BZ1" t="s">
        <v>100</v>
      </c>
      <c r="CA1" t="s">
        <v>101</v>
      </c>
      <c r="CB1" t="s">
        <v>102</v>
      </c>
      <c r="CC1" t="s">
        <v>103</v>
      </c>
      <c r="CD1" t="s">
        <v>104</v>
      </c>
      <c r="CE1" t="s">
        <v>105</v>
      </c>
      <c r="CF1" t="s">
        <v>106</v>
      </c>
      <c r="CG1" t="s">
        <v>107</v>
      </c>
      <c r="CH1" t="s">
        <v>108</v>
      </c>
      <c r="CI1" t="s">
        <v>109</v>
      </c>
    </row>
    <row r="2" spans="1:87" x14ac:dyDescent="0.2">
      <c r="A2" t="s">
        <v>127</v>
      </c>
      <c r="B2" t="s">
        <v>13</v>
      </c>
      <c r="C2">
        <v>109762404.67717335</v>
      </c>
      <c r="D2">
        <v>5205047025.9278088</v>
      </c>
      <c r="E2">
        <v>8252024.6568378238</v>
      </c>
      <c r="F2">
        <v>9827669.0391459074</v>
      </c>
      <c r="G2">
        <v>74112099.644128114</v>
      </c>
      <c r="H2">
        <v>98034519.572953731</v>
      </c>
      <c r="I2">
        <v>3762400.8642602945</v>
      </c>
      <c r="J2">
        <v>209412430.0965938</v>
      </c>
      <c r="K2">
        <v>994446.23792577523</v>
      </c>
      <c r="L2">
        <v>1998224.4534824605</v>
      </c>
      <c r="M2">
        <v>152657600.40671071</v>
      </c>
      <c r="N2">
        <v>4352417.3868835792</v>
      </c>
      <c r="O2">
        <v>291368708.69344175</v>
      </c>
      <c r="P2">
        <v>26322458.057956278</v>
      </c>
      <c r="Q2">
        <v>305903.91459074733</v>
      </c>
      <c r="R2">
        <v>4305824.8601931874</v>
      </c>
      <c r="S2">
        <v>29188.014743263851</v>
      </c>
      <c r="T2">
        <v>10069653.024911031</v>
      </c>
      <c r="U2">
        <v>14213091.001525164</v>
      </c>
      <c r="V2">
        <v>152648322.31825113</v>
      </c>
      <c r="W2">
        <v>280674504.32130146</v>
      </c>
      <c r="X2">
        <v>1623997203.8637519</v>
      </c>
      <c r="Y2">
        <v>105912595.32282664</v>
      </c>
      <c r="Z2">
        <v>4128731.5709201829</v>
      </c>
      <c r="AA2">
        <v>3572352567.361464</v>
      </c>
      <c r="AB2">
        <v>24021059.98983223</v>
      </c>
      <c r="AC2">
        <v>1366629384.8500254</v>
      </c>
      <c r="AD2">
        <v>33484850.025419418</v>
      </c>
      <c r="AE2">
        <v>102096962.37925774</v>
      </c>
      <c r="AF2">
        <v>1286061260.8032537</v>
      </c>
      <c r="AG2">
        <v>10824496.695475342</v>
      </c>
      <c r="AH2">
        <v>14350559.227249619</v>
      </c>
      <c r="AI2">
        <v>8237620.7422470758</v>
      </c>
      <c r="AJ2">
        <v>4570104.219623792</v>
      </c>
      <c r="AK2">
        <v>1129333.375699034</v>
      </c>
      <c r="AL2">
        <v>17898932.384341635</v>
      </c>
      <c r="AM2">
        <v>96090264.361972541</v>
      </c>
      <c r="AN2">
        <v>22126690.391459074</v>
      </c>
      <c r="AO2">
        <v>14380198.271479409</v>
      </c>
      <c r="AP2">
        <v>7833495.1703101164</v>
      </c>
      <c r="AQ2">
        <v>5386474.3263853583</v>
      </c>
      <c r="AR2">
        <v>8132963.9044229789</v>
      </c>
      <c r="AS2">
        <v>47369064.565327905</v>
      </c>
      <c r="AT2">
        <v>24646326893.746822</v>
      </c>
      <c r="AU2">
        <v>5940175.3940010164</v>
      </c>
      <c r="AV2">
        <v>24483413.828164715</v>
      </c>
      <c r="AW2">
        <v>1274529.7407219114</v>
      </c>
      <c r="AX2">
        <v>1029762074.2247076</v>
      </c>
      <c r="AY2">
        <v>3987829.1814946616</v>
      </c>
      <c r="AZ2">
        <v>62448271.479410268</v>
      </c>
      <c r="BA2">
        <v>62912315.709201828</v>
      </c>
      <c r="BB2">
        <v>14937404.677173359</v>
      </c>
      <c r="BC2">
        <v>7525597.3563802736</v>
      </c>
      <c r="BD2">
        <v>348419547.53431618</v>
      </c>
      <c r="BE2">
        <v>55477580.071174376</v>
      </c>
      <c r="BF2">
        <v>3052580071.174377</v>
      </c>
      <c r="BG2">
        <v>27546250.635485508</v>
      </c>
      <c r="BH2">
        <v>614457422.47076762</v>
      </c>
      <c r="BI2">
        <v>221214158.61718351</v>
      </c>
      <c r="BJ2">
        <v>3834869089.9847479</v>
      </c>
      <c r="BK2">
        <v>16183744.2806304</v>
      </c>
      <c r="BL2">
        <v>741229.6644636502</v>
      </c>
      <c r="BM2">
        <v>13753533299.440771</v>
      </c>
      <c r="BN2">
        <v>707544865.2770716</v>
      </c>
      <c r="BO2">
        <v>739055.79562785965</v>
      </c>
      <c r="BP2">
        <v>14425355.871886119</v>
      </c>
      <c r="BQ2">
        <v>229293848.50025418</v>
      </c>
      <c r="BR2">
        <v>518000889.67971528</v>
      </c>
      <c r="BS2">
        <v>129676.41077783424</v>
      </c>
      <c r="BT2">
        <v>193225.47025927805</v>
      </c>
      <c r="BU2">
        <v>182252414.84494153</v>
      </c>
      <c r="BV2">
        <v>388244.4077275038</v>
      </c>
      <c r="BW2">
        <v>145427554.65175393</v>
      </c>
      <c r="BX2">
        <v>1007874.1738688358</v>
      </c>
      <c r="BY2">
        <v>89107702.084392473</v>
      </c>
      <c r="BZ2">
        <v>4917821555.6685305</v>
      </c>
      <c r="CA2">
        <v>34587493.645144887</v>
      </c>
      <c r="CB2">
        <v>10260635.48551093</v>
      </c>
      <c r="CC2">
        <v>1224974.9618708694</v>
      </c>
      <c r="CD2">
        <v>6540543.9755973555</v>
      </c>
      <c r="CE2">
        <v>46458413.828164712</v>
      </c>
      <c r="CF2">
        <v>546423106.2531774</v>
      </c>
      <c r="CG2">
        <v>1418553.6349771225</v>
      </c>
      <c r="CH2">
        <v>81347686.832740203</v>
      </c>
      <c r="CI2">
        <v>859576639.55261815</v>
      </c>
    </row>
    <row r="3" spans="1:87" x14ac:dyDescent="0.2">
      <c r="A3" t="s">
        <v>127</v>
      </c>
      <c r="B3" t="s">
        <v>14</v>
      </c>
      <c r="C3">
        <v>145977852.85285285</v>
      </c>
      <c r="D3">
        <v>5231589089.0890894</v>
      </c>
      <c r="E3">
        <v>11328649.8998999</v>
      </c>
      <c r="F3">
        <v>11748273.273273272</v>
      </c>
      <c r="G3">
        <v>123012087.08708708</v>
      </c>
      <c r="H3">
        <v>110102227.22722723</v>
      </c>
      <c r="I3">
        <v>3764724.7247247244</v>
      </c>
      <c r="J3">
        <v>192000875.87587586</v>
      </c>
      <c r="K3">
        <v>1655020.02002002</v>
      </c>
      <c r="L3">
        <v>2921780.5305305305</v>
      </c>
      <c r="M3">
        <v>147417542.54254255</v>
      </c>
      <c r="N3">
        <v>7023015.5155155156</v>
      </c>
      <c r="O3">
        <v>479692567.56756753</v>
      </c>
      <c r="P3">
        <v>27988413.413413413</v>
      </c>
      <c r="Q3">
        <v>643048.1731731731</v>
      </c>
      <c r="R3">
        <v>4858393.3933933936</v>
      </c>
      <c r="S3">
        <v>11457.227227227228</v>
      </c>
      <c r="T3">
        <v>18278253.253253251</v>
      </c>
      <c r="U3">
        <v>32065340.340340339</v>
      </c>
      <c r="V3">
        <v>223040915.91591591</v>
      </c>
      <c r="W3">
        <v>308687687.6876877</v>
      </c>
      <c r="X3">
        <v>1808100600.6006005</v>
      </c>
      <c r="Y3">
        <v>71469919.919919923</v>
      </c>
      <c r="Z3">
        <v>6524917.4174174173</v>
      </c>
      <c r="AA3">
        <v>5226943193.1931934</v>
      </c>
      <c r="AB3">
        <v>31805092.592592593</v>
      </c>
      <c r="AC3">
        <v>1183272897.897898</v>
      </c>
      <c r="AD3">
        <v>45698786.286286287</v>
      </c>
      <c r="AE3">
        <v>111735122.62262262</v>
      </c>
      <c r="AF3">
        <v>1502613863.8638637</v>
      </c>
      <c r="AG3">
        <v>10805092.592592591</v>
      </c>
      <c r="AH3">
        <v>17925888.388388388</v>
      </c>
      <c r="AI3">
        <v>10704623.373373372</v>
      </c>
      <c r="AJ3">
        <v>6963493.4934934936</v>
      </c>
      <c r="AK3">
        <v>751842.59259259258</v>
      </c>
      <c r="AL3">
        <v>20529917.417417418</v>
      </c>
      <c r="AM3">
        <v>112197635.13513513</v>
      </c>
      <c r="AN3">
        <v>23262575.075075075</v>
      </c>
      <c r="AO3">
        <v>20481393.893893894</v>
      </c>
      <c r="AP3">
        <v>10003026.776776776</v>
      </c>
      <c r="AQ3">
        <v>5113153.1531531531</v>
      </c>
      <c r="AR3">
        <v>4707227.2272272268</v>
      </c>
      <c r="AS3">
        <v>46076551.551551551</v>
      </c>
      <c r="AT3">
        <v>31732632632.632633</v>
      </c>
      <c r="AU3">
        <v>6166305.0550550548</v>
      </c>
      <c r="AV3">
        <v>18653941.441441439</v>
      </c>
      <c r="AW3">
        <v>1158253.0030030031</v>
      </c>
      <c r="AX3">
        <v>1327926676.6766768</v>
      </c>
      <c r="AY3">
        <v>3704283.0330330329</v>
      </c>
      <c r="AZ3">
        <v>67184659.659659654</v>
      </c>
      <c r="BA3">
        <v>45786674.174174175</v>
      </c>
      <c r="BB3">
        <v>22842617.617617618</v>
      </c>
      <c r="BC3">
        <v>6214389.3893893892</v>
      </c>
      <c r="BD3">
        <v>214245620.62062061</v>
      </c>
      <c r="BE3">
        <v>52193943.94394394</v>
      </c>
      <c r="BF3">
        <v>3201132382.3823824</v>
      </c>
      <c r="BG3">
        <v>38822309.809809811</v>
      </c>
      <c r="BH3">
        <v>739050300.30030024</v>
      </c>
      <c r="BI3">
        <v>368480355.35535532</v>
      </c>
      <c r="BJ3">
        <v>4297065815.8158159</v>
      </c>
      <c r="BK3">
        <v>18757307.307307307</v>
      </c>
      <c r="BL3">
        <v>1872655.1551551551</v>
      </c>
      <c r="BM3">
        <v>14826851851.851851</v>
      </c>
      <c r="BN3">
        <v>773755255.25525522</v>
      </c>
      <c r="BO3">
        <v>983826.95195195195</v>
      </c>
      <c r="BP3">
        <v>25175688.188188188</v>
      </c>
      <c r="BQ3">
        <v>172926426.42642641</v>
      </c>
      <c r="BR3">
        <v>474509009.009009</v>
      </c>
      <c r="BS3">
        <v>184098.59859859859</v>
      </c>
      <c r="BT3">
        <v>308266.14114114112</v>
      </c>
      <c r="BU3">
        <v>167163288.2882883</v>
      </c>
      <c r="BV3">
        <v>814053.17817817826</v>
      </c>
      <c r="BW3">
        <v>111737550.05005005</v>
      </c>
      <c r="BX3">
        <v>1529479.4794794794</v>
      </c>
      <c r="BY3">
        <v>106851914.41441441</v>
      </c>
      <c r="BZ3">
        <v>4917321071.0710707</v>
      </c>
      <c r="CA3">
        <v>59658458.458458453</v>
      </c>
      <c r="CB3">
        <v>12544294.294294294</v>
      </c>
      <c r="CC3">
        <v>1762326.0760760761</v>
      </c>
      <c r="CD3">
        <v>4680948.4484484484</v>
      </c>
      <c r="CE3">
        <v>111779779.77977978</v>
      </c>
      <c r="CF3">
        <v>350688063.06306303</v>
      </c>
      <c r="CG3">
        <v>45649687.187187187</v>
      </c>
      <c r="CH3">
        <v>55622197.197197199</v>
      </c>
      <c r="CI3">
        <v>887981606.6066066</v>
      </c>
    </row>
    <row r="4" spans="1:87" x14ac:dyDescent="0.2">
      <c r="A4" t="s">
        <v>127</v>
      </c>
      <c r="B4" t="s">
        <v>15</v>
      </c>
      <c r="C4">
        <v>205534580.19375673</v>
      </c>
      <c r="D4">
        <v>3660713132.4004307</v>
      </c>
      <c r="E4">
        <v>11736361.679224974</v>
      </c>
      <c r="F4">
        <v>14586221.743810549</v>
      </c>
      <c r="G4">
        <v>127631149.08503768</v>
      </c>
      <c r="H4">
        <v>118913805.16684608</v>
      </c>
      <c r="I4">
        <v>3512179.7631862219</v>
      </c>
      <c r="J4">
        <v>205175592.03444564</v>
      </c>
      <c r="K4">
        <v>3489826.4262648011</v>
      </c>
      <c r="L4">
        <v>3392240.312163617</v>
      </c>
      <c r="M4">
        <v>201023950.48439184</v>
      </c>
      <c r="N4">
        <v>7852163.6167922504</v>
      </c>
      <c r="O4">
        <v>457829520.99031216</v>
      </c>
      <c r="P4">
        <v>29702650.699677072</v>
      </c>
      <c r="Q4">
        <v>840998.65446716896</v>
      </c>
      <c r="R4">
        <v>5023810.5489773955</v>
      </c>
      <c r="S4">
        <v>11656.533907427342</v>
      </c>
      <c r="T4">
        <v>15696689.989235738</v>
      </c>
      <c r="U4">
        <v>24706149.085037675</v>
      </c>
      <c r="V4">
        <v>209681781.48546824</v>
      </c>
      <c r="W4">
        <v>324461517.76103336</v>
      </c>
      <c r="X4">
        <v>1961371097.9547901</v>
      </c>
      <c r="Y4">
        <v>221006458.55758882</v>
      </c>
      <c r="Z4">
        <v>7424825.0807319703</v>
      </c>
      <c r="AA4">
        <v>5517604951.5608187</v>
      </c>
      <c r="AB4">
        <v>32632117.868675996</v>
      </c>
      <c r="AC4">
        <v>1269200888.0516684</v>
      </c>
      <c r="AD4">
        <v>61455947.255113028</v>
      </c>
      <c r="AE4">
        <v>128585548.97739506</v>
      </c>
      <c r="AF4">
        <v>1474187298.1700754</v>
      </c>
      <c r="AG4">
        <v>20956512.378902044</v>
      </c>
      <c r="AH4">
        <v>21260414.424111947</v>
      </c>
      <c r="AI4">
        <v>5954881.5931108724</v>
      </c>
      <c r="AJ4">
        <v>8061817.8148546824</v>
      </c>
      <c r="AK4">
        <v>1615987.6210979549</v>
      </c>
      <c r="AL4">
        <v>27117518.837459635</v>
      </c>
      <c r="AM4">
        <v>121076856.83530679</v>
      </c>
      <c r="AN4">
        <v>53585993.003229283</v>
      </c>
      <c r="AO4">
        <v>25040392.895586655</v>
      </c>
      <c r="AP4">
        <v>10935456.13562971</v>
      </c>
      <c r="AQ4">
        <v>6949726.8568353066</v>
      </c>
      <c r="AR4">
        <v>7967159.5801937571</v>
      </c>
      <c r="AS4">
        <v>58302152.8525296</v>
      </c>
      <c r="AT4">
        <v>30950363293.864372</v>
      </c>
      <c r="AU4">
        <v>5722123.2508073198</v>
      </c>
      <c r="AV4">
        <v>21059284.176533908</v>
      </c>
      <c r="AW4">
        <v>1081394.2411194833</v>
      </c>
      <c r="AX4">
        <v>1180377556.5123789</v>
      </c>
      <c r="AY4">
        <v>2854981.1625403659</v>
      </c>
      <c r="AZ4">
        <v>56937755.65123789</v>
      </c>
      <c r="BA4">
        <v>50319146.932185151</v>
      </c>
      <c r="BB4">
        <v>12222977.664155006</v>
      </c>
      <c r="BC4">
        <v>7039001.6146393977</v>
      </c>
      <c r="BD4">
        <v>245680839.61248654</v>
      </c>
      <c r="BE4">
        <v>42644362.217438109</v>
      </c>
      <c r="BF4">
        <v>428636437.02906352</v>
      </c>
      <c r="BG4">
        <v>54332992.465016149</v>
      </c>
      <c r="BH4">
        <v>806507669.53713679</v>
      </c>
      <c r="BI4">
        <v>446184472.55113024</v>
      </c>
      <c r="BJ4">
        <v>4077672228.2023683</v>
      </c>
      <c r="BK4">
        <v>16285979.547900969</v>
      </c>
      <c r="BL4">
        <v>1929738.966630786</v>
      </c>
      <c r="BM4">
        <v>17377125941.872982</v>
      </c>
      <c r="BN4">
        <v>991711652.31431651</v>
      </c>
      <c r="BO4">
        <v>703881.86221743817</v>
      </c>
      <c r="BP4">
        <v>18703955.866523143</v>
      </c>
      <c r="BQ4">
        <v>147777314.31646934</v>
      </c>
      <c r="BR4">
        <v>299221878.36383212</v>
      </c>
      <c r="BS4">
        <v>351118.8105489774</v>
      </c>
      <c r="BT4">
        <v>380610.06458557595</v>
      </c>
      <c r="BU4">
        <v>191571986.00645855</v>
      </c>
      <c r="BV4">
        <v>736525.02691065671</v>
      </c>
      <c r="BW4">
        <v>47529332.615715824</v>
      </c>
      <c r="BX4">
        <v>1714582.8848223898</v>
      </c>
      <c r="BY4">
        <v>79849515.608180836</v>
      </c>
      <c r="BZ4">
        <v>12494837190.527449</v>
      </c>
      <c r="CA4">
        <v>41967195.909580193</v>
      </c>
      <c r="CB4">
        <v>16826735.737351991</v>
      </c>
      <c r="CC4">
        <v>2464281.4854682456</v>
      </c>
      <c r="CD4">
        <v>2285413.0785791175</v>
      </c>
      <c r="CE4">
        <v>85835548.977395058</v>
      </c>
      <c r="CF4">
        <v>429209364.90850377</v>
      </c>
      <c r="CG4">
        <v>495758342.30355221</v>
      </c>
      <c r="CH4">
        <v>97513589.881593108</v>
      </c>
      <c r="CI4">
        <v>695336248.65446723</v>
      </c>
    </row>
    <row r="5" spans="1:87" x14ac:dyDescent="0.2">
      <c r="A5" t="s">
        <v>128</v>
      </c>
      <c r="B5" t="s">
        <v>16</v>
      </c>
      <c r="C5">
        <v>210542204.82713634</v>
      </c>
      <c r="D5">
        <v>3135470319.6347032</v>
      </c>
      <c r="E5">
        <v>11886185.25766471</v>
      </c>
      <c r="F5">
        <v>12581778.212654926</v>
      </c>
      <c r="G5">
        <v>143366079.58251795</v>
      </c>
      <c r="H5">
        <v>125214729.28897586</v>
      </c>
      <c r="I5">
        <v>3532909.3281148076</v>
      </c>
      <c r="J5">
        <v>94342909.328114808</v>
      </c>
      <c r="K5">
        <v>5232433.1376386173</v>
      </c>
      <c r="L5">
        <v>4491855.1859099809</v>
      </c>
      <c r="M5">
        <v>187720808.87149382</v>
      </c>
      <c r="N5">
        <v>9382536.2035225052</v>
      </c>
      <c r="O5">
        <v>451507762.55707765</v>
      </c>
      <c r="P5">
        <v>39320260.926288329</v>
      </c>
      <c r="Q5">
        <v>670517.93868232227</v>
      </c>
      <c r="R5">
        <v>6501474.2335290285</v>
      </c>
      <c r="S5">
        <v>15939.973907371168</v>
      </c>
      <c r="T5">
        <v>15853437.703848664</v>
      </c>
      <c r="U5">
        <v>21689954.337899543</v>
      </c>
      <c r="V5">
        <v>246231702.54403132</v>
      </c>
      <c r="W5">
        <v>294554598.82583171</v>
      </c>
      <c r="X5">
        <v>1996324853.2289629</v>
      </c>
      <c r="Y5">
        <v>172755120.67840835</v>
      </c>
      <c r="Z5">
        <v>8487072.4070450105</v>
      </c>
      <c r="AA5">
        <v>6615453359.4259624</v>
      </c>
      <c r="AB5">
        <v>39683744.292237446</v>
      </c>
      <c r="AC5">
        <v>1570618395.3033268</v>
      </c>
      <c r="AD5">
        <v>73797990.867579907</v>
      </c>
      <c r="AE5">
        <v>140800260.92628834</v>
      </c>
      <c r="AF5">
        <v>1459302022.1787345</v>
      </c>
      <c r="AG5">
        <v>17975903.457273323</v>
      </c>
      <c r="AH5">
        <v>25382165.688193087</v>
      </c>
      <c r="AI5">
        <v>10903942.596216569</v>
      </c>
      <c r="AJ5">
        <v>12356470.971950425</v>
      </c>
      <c r="AK5">
        <v>1215404.0443574691</v>
      </c>
      <c r="AL5">
        <v>25746757.990867581</v>
      </c>
      <c r="AM5">
        <v>124088597.52120027</v>
      </c>
      <c r="AN5">
        <v>74121696.020874113</v>
      </c>
      <c r="AO5">
        <v>35645531.637312464</v>
      </c>
      <c r="AP5">
        <v>9406679.7129810825</v>
      </c>
      <c r="AQ5">
        <v>8202810.1761252452</v>
      </c>
      <c r="AR5">
        <v>12120182.648401827</v>
      </c>
      <c r="AS5">
        <v>68595538.160469666</v>
      </c>
      <c r="AT5">
        <v>32482791911.285065</v>
      </c>
      <c r="AU5">
        <v>5735251.1415525116</v>
      </c>
      <c r="AV5">
        <v>23107775.603392042</v>
      </c>
      <c r="AW5">
        <v>1230052.446183953</v>
      </c>
      <c r="AX5">
        <v>1345204174.8206131</v>
      </c>
      <c r="AY5">
        <v>2178418.7866927595</v>
      </c>
      <c r="AZ5">
        <v>58220900.195694722</v>
      </c>
      <c r="BA5">
        <v>55582178.734507501</v>
      </c>
      <c r="BB5">
        <v>12329562.948467059</v>
      </c>
      <c r="BC5">
        <v>9354765.8186562303</v>
      </c>
      <c r="BD5">
        <v>205330463.14416179</v>
      </c>
      <c r="BE5">
        <v>39147501.630789302</v>
      </c>
      <c r="BF5">
        <v>2850490541.4220486</v>
      </c>
      <c r="BG5">
        <v>61621969.993476845</v>
      </c>
      <c r="BH5">
        <v>795273711.67645144</v>
      </c>
      <c r="BI5">
        <v>454493281.1480757</v>
      </c>
      <c r="BJ5">
        <v>3972671885.1924334</v>
      </c>
      <c r="BK5">
        <v>18745270.711024135</v>
      </c>
      <c r="BL5">
        <v>2065729.9412915853</v>
      </c>
      <c r="BM5">
        <v>16509197651.663406</v>
      </c>
      <c r="BN5">
        <v>1031721200.2609264</v>
      </c>
      <c r="BO5">
        <v>652846.18395303329</v>
      </c>
      <c r="BP5">
        <v>21479295.499021526</v>
      </c>
      <c r="BQ5">
        <v>238410176.12524462</v>
      </c>
      <c r="BR5">
        <v>245099804.30528378</v>
      </c>
      <c r="BS5">
        <v>99013.685583822589</v>
      </c>
      <c r="BT5">
        <v>347261.44814090023</v>
      </c>
      <c r="BU5">
        <v>190258969.34116113</v>
      </c>
      <c r="BV5">
        <v>516894.32485322899</v>
      </c>
      <c r="BW5">
        <v>249065492.49836922</v>
      </c>
      <c r="BX5">
        <v>2144687.5407697326</v>
      </c>
      <c r="BY5">
        <v>76817338.551859111</v>
      </c>
      <c r="BZ5">
        <v>12212742335.290281</v>
      </c>
      <c r="CA5">
        <v>40296829.745596871</v>
      </c>
      <c r="CB5">
        <v>19886888.454011742</v>
      </c>
      <c r="CC5">
        <v>2880200.9132420095</v>
      </c>
      <c r="CD5">
        <v>397928.11480756692</v>
      </c>
      <c r="CE5">
        <v>81775551.206784084</v>
      </c>
      <c r="CF5">
        <v>485230528.37573385</v>
      </c>
      <c r="CG5">
        <v>931498891.06327462</v>
      </c>
      <c r="CH5">
        <v>107774377.03848663</v>
      </c>
      <c r="CI5">
        <v>1040532028.7018918</v>
      </c>
    </row>
    <row r="6" spans="1:87" x14ac:dyDescent="0.2">
      <c r="A6" t="s">
        <v>128</v>
      </c>
      <c r="B6" t="s">
        <v>17</v>
      </c>
      <c r="C6">
        <v>174538958.47066581</v>
      </c>
      <c r="D6">
        <v>2949669083.7178645</v>
      </c>
      <c r="E6">
        <v>9170172.7092946619</v>
      </c>
      <c r="F6">
        <v>9806787.0797626898</v>
      </c>
      <c r="G6">
        <v>123662847.72577456</v>
      </c>
      <c r="H6">
        <v>107009070.53394859</v>
      </c>
      <c r="I6">
        <v>3623215.5570204351</v>
      </c>
      <c r="J6">
        <v>206230191.16677654</v>
      </c>
      <c r="K6">
        <v>3097133.8167435732</v>
      </c>
      <c r="L6">
        <v>3622879.3671720503</v>
      </c>
      <c r="M6">
        <v>201460118.65524063</v>
      </c>
      <c r="N6">
        <v>8416835.8602504954</v>
      </c>
      <c r="O6">
        <v>365603955.17468691</v>
      </c>
      <c r="P6">
        <v>32063348.714568228</v>
      </c>
      <c r="Q6">
        <v>762314.83190507593</v>
      </c>
      <c r="R6">
        <v>5782983.5201054718</v>
      </c>
      <c r="S6">
        <v>4486.6921555702047</v>
      </c>
      <c r="T6">
        <v>11809774.555042848</v>
      </c>
      <c r="U6">
        <v>26545932.762030326</v>
      </c>
      <c r="V6">
        <v>217771259.06394202</v>
      </c>
      <c r="W6">
        <v>296600131.83915627</v>
      </c>
      <c r="X6">
        <v>2118239947.2643375</v>
      </c>
      <c r="Y6">
        <v>176724456.16348055</v>
      </c>
      <c r="Z6">
        <v>6963473.9617666453</v>
      </c>
      <c r="AA6">
        <v>7343740276.8622284</v>
      </c>
      <c r="AB6">
        <v>33728556.361239292</v>
      </c>
      <c r="AC6">
        <v>1234603164.1397495</v>
      </c>
      <c r="AD6">
        <v>65909940.672379702</v>
      </c>
      <c r="AE6">
        <v>125011997.36321688</v>
      </c>
      <c r="AF6">
        <v>1636088332.2346737</v>
      </c>
      <c r="AG6">
        <v>12952094.924192486</v>
      </c>
      <c r="AH6">
        <v>18834238.628872778</v>
      </c>
      <c r="AI6">
        <v>6120516.8094924195</v>
      </c>
      <c r="AJ6">
        <v>12148711.931443639</v>
      </c>
      <c r="AK6">
        <v>1132592.0896506263</v>
      </c>
      <c r="AL6">
        <v>24914119.973632172</v>
      </c>
      <c r="AM6">
        <v>119984667.10613053</v>
      </c>
      <c r="AN6">
        <v>60062320.36914964</v>
      </c>
      <c r="AO6">
        <v>34761305.207646675</v>
      </c>
      <c r="AP6">
        <v>12100630.191166777</v>
      </c>
      <c r="AQ6">
        <v>7197185.2340145027</v>
      </c>
      <c r="AR6">
        <v>9459222.1489782464</v>
      </c>
      <c r="AS6">
        <v>63657745.55042848</v>
      </c>
      <c r="AT6">
        <v>31937046802.900463</v>
      </c>
      <c r="AU6">
        <v>5618354.6473302571</v>
      </c>
      <c r="AV6">
        <v>17667936.71720501</v>
      </c>
      <c r="AW6">
        <v>944991.95781147014</v>
      </c>
      <c r="AX6">
        <v>1345611074.4891233</v>
      </c>
      <c r="AY6">
        <v>1886896.5062623601</v>
      </c>
      <c r="AZ6">
        <v>54584825.313117996</v>
      </c>
      <c r="BA6">
        <v>41412076.466710612</v>
      </c>
      <c r="BB6">
        <v>9754106.7897165474</v>
      </c>
      <c r="BC6">
        <v>7040908.3717864212</v>
      </c>
      <c r="BD6">
        <v>210531443.63876072</v>
      </c>
      <c r="BE6">
        <v>38522056.690837182</v>
      </c>
      <c r="BF6">
        <v>466053526.69742918</v>
      </c>
      <c r="BG6">
        <v>41953737.640079103</v>
      </c>
      <c r="BH6">
        <v>713693737.64007914</v>
      </c>
      <c r="BI6">
        <v>339620698.74752802</v>
      </c>
      <c r="BJ6">
        <v>4054089650.6262364</v>
      </c>
      <c r="BK6">
        <v>11079108.76730389</v>
      </c>
      <c r="BL6">
        <v>1628055.3724456164</v>
      </c>
      <c r="BM6">
        <v>15648846407.382994</v>
      </c>
      <c r="BN6">
        <v>816818589.32102835</v>
      </c>
      <c r="BO6">
        <v>809069.61107448919</v>
      </c>
      <c r="BP6">
        <v>12320983.520105472</v>
      </c>
      <c r="BQ6">
        <v>127284377.05998683</v>
      </c>
      <c r="BR6">
        <v>194265655.89980227</v>
      </c>
      <c r="BS6">
        <v>618155.96572181943</v>
      </c>
      <c r="BT6">
        <v>371454.71324983524</v>
      </c>
      <c r="BU6">
        <v>187922083.05866843</v>
      </c>
      <c r="BV6">
        <v>528166.1173368491</v>
      </c>
      <c r="BW6">
        <v>40252023.731048122</v>
      </c>
      <c r="BX6">
        <v>2331148.3190507581</v>
      </c>
      <c r="BY6">
        <v>74511562.294001326</v>
      </c>
      <c r="BZ6">
        <v>12812568226.76335</v>
      </c>
      <c r="CA6">
        <v>29620224.126565591</v>
      </c>
      <c r="CB6">
        <v>21299749.505603164</v>
      </c>
      <c r="CC6">
        <v>2534270.2702702703</v>
      </c>
      <c r="CD6">
        <v>1764084.3770599868</v>
      </c>
      <c r="CE6">
        <v>86125168.094924197</v>
      </c>
      <c r="CF6">
        <v>316684377.05998683</v>
      </c>
      <c r="CG6">
        <v>761001713.90903103</v>
      </c>
      <c r="CH6">
        <v>85604363.8760712</v>
      </c>
      <c r="CI6">
        <v>907205405.40540552</v>
      </c>
    </row>
    <row r="7" spans="1:87" x14ac:dyDescent="0.2">
      <c r="A7" t="s">
        <v>128</v>
      </c>
      <c r="B7" t="s">
        <v>18</v>
      </c>
      <c r="C7">
        <v>243334837.29833195</v>
      </c>
      <c r="D7">
        <v>2935809406.6174459</v>
      </c>
      <c r="E7">
        <v>12436159.420289854</v>
      </c>
      <c r="F7">
        <v>20442698.93355209</v>
      </c>
      <c r="G7">
        <v>138254033.36067814</v>
      </c>
      <c r="H7">
        <v>100525991.24965818</v>
      </c>
      <c r="I7">
        <v>3827931.3645064258</v>
      </c>
      <c r="J7">
        <v>141904293.13645062</v>
      </c>
      <c r="K7">
        <v>4370842.2203992344</v>
      </c>
      <c r="L7">
        <v>3639156.4123598575</v>
      </c>
      <c r="M7">
        <v>189864779.87421381</v>
      </c>
      <c r="N7">
        <v>9618608.1487558093</v>
      </c>
      <c r="O7">
        <v>574605277.54990423</v>
      </c>
      <c r="P7">
        <v>36165627.563576698</v>
      </c>
      <c r="Q7">
        <v>284972.24500957067</v>
      </c>
      <c r="R7">
        <v>4638464.5884604864</v>
      </c>
      <c r="S7">
        <v>14148.892534864643</v>
      </c>
      <c r="T7">
        <v>18720016.406890891</v>
      </c>
      <c r="U7">
        <v>18010855.892808311</v>
      </c>
      <c r="V7">
        <v>262242275.08887064</v>
      </c>
      <c r="W7">
        <v>264932048.12687993</v>
      </c>
      <c r="X7">
        <v>1943690183.2102816</v>
      </c>
      <c r="Y7">
        <v>287376538.14602131</v>
      </c>
      <c r="Z7">
        <v>14683811.867651079</v>
      </c>
      <c r="AA7">
        <v>4353933552.0918779</v>
      </c>
      <c r="AB7">
        <v>39353718.895269342</v>
      </c>
      <c r="AC7">
        <v>3965970741.0445719</v>
      </c>
      <c r="AD7">
        <v>79743450.916051403</v>
      </c>
      <c r="AE7">
        <v>149245419.74295869</v>
      </c>
      <c r="AF7">
        <v>1816644790.8121409</v>
      </c>
      <c r="AG7">
        <v>36371096.52720809</v>
      </c>
      <c r="AH7">
        <v>24434591.194968551</v>
      </c>
      <c r="AI7">
        <v>6187850.6972928625</v>
      </c>
      <c r="AJ7">
        <v>11780667.213563029</v>
      </c>
      <c r="AK7">
        <v>2088102.2696199068</v>
      </c>
      <c r="AL7">
        <v>27237366.694011483</v>
      </c>
      <c r="AM7">
        <v>101843779.05386929</v>
      </c>
      <c r="AN7">
        <v>66329669.127700299</v>
      </c>
      <c r="AO7">
        <v>40383018.867924526</v>
      </c>
      <c r="AP7">
        <v>10728621.821164889</v>
      </c>
      <c r="AQ7">
        <v>10430481.268799562</v>
      </c>
      <c r="AR7">
        <v>13912619.633579435</v>
      </c>
      <c r="AS7">
        <v>77443642.329778507</v>
      </c>
      <c r="AT7">
        <v>30197689362.865734</v>
      </c>
      <c r="AU7">
        <v>7668742.1383647798</v>
      </c>
      <c r="AV7">
        <v>32985425.21192234</v>
      </c>
      <c r="AW7">
        <v>2980310.3636860815</v>
      </c>
      <c r="AX7">
        <v>1258276319.387476</v>
      </c>
      <c r="AY7">
        <v>2546275.6357670221</v>
      </c>
      <c r="AZ7">
        <v>50126210.008203439</v>
      </c>
      <c r="BA7">
        <v>99849343.724364221</v>
      </c>
      <c r="BB7">
        <v>9019182.3899371065</v>
      </c>
      <c r="BC7">
        <v>7138610.8832376264</v>
      </c>
      <c r="BD7">
        <v>301268799.56248289</v>
      </c>
      <c r="BE7">
        <v>38386464.315012306</v>
      </c>
      <c r="BF7">
        <v>567949138.63822806</v>
      </c>
      <c r="BG7">
        <v>59412482.909488648</v>
      </c>
      <c r="BH7">
        <v>717962400.87503409</v>
      </c>
      <c r="BI7">
        <v>389730380.09297234</v>
      </c>
      <c r="BJ7">
        <v>4475561936.0131254</v>
      </c>
      <c r="BK7">
        <v>27320659.010117579</v>
      </c>
      <c r="BL7">
        <v>4281242.8219852336</v>
      </c>
      <c r="BM7">
        <v>15925362318.840578</v>
      </c>
      <c r="BN7">
        <v>1112402378.9991796</v>
      </c>
      <c r="BO7">
        <v>704387.06590101169</v>
      </c>
      <c r="BP7">
        <v>19491331.692644242</v>
      </c>
      <c r="BQ7">
        <v>394518594.47634673</v>
      </c>
      <c r="BR7">
        <v>307063576.7022149</v>
      </c>
      <c r="BS7">
        <v>209695.65217391303</v>
      </c>
      <c r="BT7">
        <v>535790.94886519003</v>
      </c>
      <c r="BU7">
        <v>319895952.96691275</v>
      </c>
      <c r="BV7">
        <v>1326338.8022969647</v>
      </c>
      <c r="BW7">
        <v>33413385.288487829</v>
      </c>
      <c r="BX7">
        <v>1240992.343450916</v>
      </c>
      <c r="BY7">
        <v>132828944.49001913</v>
      </c>
      <c r="BZ7">
        <v>15821096527.208094</v>
      </c>
      <c r="CA7">
        <v>51476866.283839211</v>
      </c>
      <c r="CB7">
        <v>24848906.207273722</v>
      </c>
      <c r="CC7">
        <v>6282610.0628930815</v>
      </c>
      <c r="CD7">
        <v>1578072.1903199342</v>
      </c>
      <c r="CE7">
        <v>82882772.764561117</v>
      </c>
      <c r="CF7">
        <v>652344954.88104999</v>
      </c>
      <c r="CG7">
        <v>689251572.32704401</v>
      </c>
      <c r="CH7">
        <v>149981405.52365327</v>
      </c>
      <c r="CI7">
        <v>609962811.04730654</v>
      </c>
    </row>
    <row r="8" spans="1:87" x14ac:dyDescent="0.2">
      <c r="A8" t="s">
        <v>129</v>
      </c>
      <c r="B8" t="s">
        <v>19</v>
      </c>
      <c r="C8">
        <v>7458.9333333333334</v>
      </c>
      <c r="D8">
        <v>125815.73333333334</v>
      </c>
      <c r="E8">
        <v>3418.7133333333331</v>
      </c>
      <c r="F8">
        <v>34111</v>
      </c>
      <c r="G8">
        <v>6768.2133333333331</v>
      </c>
      <c r="H8">
        <v>1074.6186666666665</v>
      </c>
      <c r="I8">
        <v>14449.396666666667</v>
      </c>
      <c r="J8">
        <v>2849.1639999999998</v>
      </c>
      <c r="K8">
        <v>2012.8103333333333</v>
      </c>
      <c r="L8">
        <v>0</v>
      </c>
      <c r="M8">
        <v>375815.66666666669</v>
      </c>
      <c r="N8">
        <v>0</v>
      </c>
      <c r="O8">
        <v>1597645</v>
      </c>
      <c r="P8">
        <v>1809.3413333333335</v>
      </c>
      <c r="Q8">
        <v>0</v>
      </c>
      <c r="R8">
        <v>8.4795566666666673</v>
      </c>
      <c r="S8">
        <v>1492.1009999999999</v>
      </c>
      <c r="T8">
        <v>139866.29999999999</v>
      </c>
      <c r="U8">
        <v>14942.22</v>
      </c>
      <c r="V8">
        <v>7730.76</v>
      </c>
      <c r="W8">
        <v>195926.66666666666</v>
      </c>
      <c r="X8">
        <v>54202.033333333333</v>
      </c>
      <c r="Y8">
        <v>255734.33333333334</v>
      </c>
      <c r="Z8">
        <v>6464.0766666666668</v>
      </c>
      <c r="AA8">
        <v>2361244.3333333335</v>
      </c>
      <c r="AB8">
        <v>70.513999999999996</v>
      </c>
      <c r="AC8">
        <v>363274</v>
      </c>
      <c r="AD8">
        <v>2126.6026666666667</v>
      </c>
      <c r="AE8">
        <v>13906.396666666667</v>
      </c>
      <c r="AF8">
        <v>252547.33333333334</v>
      </c>
      <c r="AG8">
        <v>0</v>
      </c>
      <c r="AH8">
        <v>16.009583333333332</v>
      </c>
      <c r="AI8">
        <v>285.05959999999999</v>
      </c>
      <c r="AJ8">
        <v>1546.9573333333333</v>
      </c>
      <c r="AK8">
        <v>0</v>
      </c>
      <c r="AL8">
        <v>2168.299</v>
      </c>
      <c r="AM8">
        <v>167.53846666666666</v>
      </c>
      <c r="AN8">
        <v>96.297700000000006</v>
      </c>
      <c r="AO8">
        <v>8356.75</v>
      </c>
      <c r="AP8">
        <v>99.047533333333334</v>
      </c>
      <c r="AQ8">
        <v>0</v>
      </c>
      <c r="AR8">
        <v>0</v>
      </c>
      <c r="AS8">
        <v>16.65035</v>
      </c>
      <c r="AT8">
        <v>11741453.333333334</v>
      </c>
      <c r="AU8">
        <v>24813.586666666666</v>
      </c>
      <c r="AV8">
        <v>0</v>
      </c>
      <c r="AW8">
        <v>0</v>
      </c>
      <c r="AX8">
        <v>455785.33333333331</v>
      </c>
      <c r="AY8">
        <v>0</v>
      </c>
      <c r="AZ8">
        <v>5940.1366666666663</v>
      </c>
      <c r="BA8">
        <v>0</v>
      </c>
      <c r="BB8">
        <v>0</v>
      </c>
      <c r="BC8">
        <v>508.78066666666672</v>
      </c>
      <c r="BD8">
        <v>12500.33</v>
      </c>
      <c r="BE8">
        <v>623.76133333333337</v>
      </c>
      <c r="BF8">
        <v>148603.6</v>
      </c>
      <c r="BG8">
        <v>778.37033333333341</v>
      </c>
      <c r="BH8">
        <v>20540.026666666668</v>
      </c>
      <c r="BI8">
        <v>15448.616666666667</v>
      </c>
      <c r="BJ8">
        <v>16797730</v>
      </c>
      <c r="BK8">
        <v>37377.533333333333</v>
      </c>
      <c r="BL8">
        <v>451.18166666666667</v>
      </c>
      <c r="BM8">
        <v>645561.66666666663</v>
      </c>
      <c r="BN8">
        <v>124593.23333333334</v>
      </c>
      <c r="BO8">
        <v>11734.696666666667</v>
      </c>
      <c r="BP8">
        <v>284225.66666666669</v>
      </c>
      <c r="BQ8">
        <v>302504.36666666664</v>
      </c>
      <c r="BR8">
        <v>493269.66666666669</v>
      </c>
      <c r="BS8">
        <v>36962.1</v>
      </c>
      <c r="BT8">
        <v>267.75873333333334</v>
      </c>
      <c r="BU8">
        <v>30812.816666666666</v>
      </c>
      <c r="BV8">
        <v>706.55566666666675</v>
      </c>
      <c r="BW8">
        <v>7184833.333333333</v>
      </c>
      <c r="BX8">
        <v>273.86326666666668</v>
      </c>
      <c r="BY8">
        <v>18035.426666666666</v>
      </c>
      <c r="BZ8">
        <v>17265386.666666668</v>
      </c>
      <c r="CA8">
        <v>100339.06666666667</v>
      </c>
      <c r="CB8">
        <v>111.85303333333334</v>
      </c>
      <c r="CC8">
        <v>2109.288</v>
      </c>
      <c r="CD8">
        <v>0</v>
      </c>
      <c r="CE8">
        <v>108468.23333333334</v>
      </c>
      <c r="CF8">
        <v>2949.6546666666668</v>
      </c>
      <c r="CG8">
        <v>1572036.3333333333</v>
      </c>
      <c r="CH8">
        <v>19.523333333333333</v>
      </c>
      <c r="CI8">
        <v>86947.333333333328</v>
      </c>
    </row>
    <row r="9" spans="1:87" x14ac:dyDescent="0.2">
      <c r="A9" t="s">
        <v>129</v>
      </c>
      <c r="B9" t="s">
        <v>20</v>
      </c>
      <c r="C9">
        <v>9696.2166666666672</v>
      </c>
      <c r="D9">
        <v>155153.5</v>
      </c>
      <c r="E9">
        <v>4068.32</v>
      </c>
      <c r="F9">
        <v>51839.533333333333</v>
      </c>
      <c r="G9">
        <v>8365.2766666666666</v>
      </c>
      <c r="H9">
        <v>4428.6000000000004</v>
      </c>
      <c r="I9">
        <v>16808.793333333335</v>
      </c>
      <c r="J9">
        <v>1987.3663333333334</v>
      </c>
      <c r="K9">
        <v>1211.7826666666667</v>
      </c>
      <c r="L9">
        <v>0</v>
      </c>
      <c r="M9">
        <v>463740.66666666669</v>
      </c>
      <c r="N9">
        <v>0</v>
      </c>
      <c r="O9">
        <v>1487852</v>
      </c>
      <c r="P9">
        <v>3451.2366666666667</v>
      </c>
      <c r="Q9">
        <v>21.486876666666667</v>
      </c>
      <c r="R9">
        <v>13.448726666666666</v>
      </c>
      <c r="S9">
        <v>1445.5223333333333</v>
      </c>
      <c r="T9">
        <v>156665.93333333332</v>
      </c>
      <c r="U9">
        <v>19926.303333333333</v>
      </c>
      <c r="V9">
        <v>8348.64</v>
      </c>
      <c r="W9">
        <v>230491.3</v>
      </c>
      <c r="X9">
        <v>48112.5</v>
      </c>
      <c r="Y9">
        <v>248424.33333333334</v>
      </c>
      <c r="Z9">
        <v>6021.95</v>
      </c>
      <c r="AA9">
        <v>2806359</v>
      </c>
      <c r="AB9">
        <v>209.52916666666667</v>
      </c>
      <c r="AC9">
        <v>140602.73333333334</v>
      </c>
      <c r="AD9">
        <v>2714.717333333333</v>
      </c>
      <c r="AE9">
        <v>17603.193333333333</v>
      </c>
      <c r="AF9">
        <v>300218.90000000002</v>
      </c>
      <c r="AG9">
        <v>0</v>
      </c>
      <c r="AH9">
        <v>1604.27</v>
      </c>
      <c r="AI9">
        <v>168.68063333333333</v>
      </c>
      <c r="AJ9">
        <v>1038.3786666666665</v>
      </c>
      <c r="AK9">
        <v>0</v>
      </c>
      <c r="AL9">
        <v>123.8937</v>
      </c>
      <c r="AM9">
        <v>352.18</v>
      </c>
      <c r="AN9">
        <v>118.23833333333333</v>
      </c>
      <c r="AO9">
        <v>9953.9366666666665</v>
      </c>
      <c r="AP9">
        <v>383.86933333333332</v>
      </c>
      <c r="AQ9">
        <v>0</v>
      </c>
      <c r="AR9">
        <v>0</v>
      </c>
      <c r="AS9">
        <v>7.2059400000000009</v>
      </c>
      <c r="AT9">
        <v>1349129</v>
      </c>
      <c r="AU9">
        <v>30059.633333333335</v>
      </c>
      <c r="AV9">
        <v>0</v>
      </c>
      <c r="AW9">
        <v>0</v>
      </c>
      <c r="AX9">
        <v>33893.599999999999</v>
      </c>
      <c r="AY9">
        <v>0</v>
      </c>
      <c r="AZ9">
        <v>1850.6510000000001</v>
      </c>
      <c r="BA9">
        <v>0</v>
      </c>
      <c r="BB9">
        <v>0</v>
      </c>
      <c r="BC9">
        <v>16.216533333333334</v>
      </c>
      <c r="BD9">
        <v>0</v>
      </c>
      <c r="BE9">
        <v>342.67933333333332</v>
      </c>
      <c r="BF9">
        <v>217191</v>
      </c>
      <c r="BG9">
        <v>202.84476666666666</v>
      </c>
      <c r="BH9">
        <v>15845.87</v>
      </c>
      <c r="BI9">
        <v>23299.353333333333</v>
      </c>
      <c r="BJ9">
        <v>19398583.333333332</v>
      </c>
      <c r="BK9">
        <v>44589.1</v>
      </c>
      <c r="BL9">
        <v>483.03933333333327</v>
      </c>
      <c r="BM9">
        <v>427970.66666666669</v>
      </c>
      <c r="BN9">
        <v>71912.53333333334</v>
      </c>
      <c r="BO9">
        <v>15351.93</v>
      </c>
      <c r="BP9">
        <v>271437.59999999998</v>
      </c>
      <c r="BQ9">
        <v>342604.66666666669</v>
      </c>
      <c r="BR9">
        <v>523282.66666666669</v>
      </c>
      <c r="BS9">
        <v>40844.033333333333</v>
      </c>
      <c r="BT9">
        <v>301.65236666666669</v>
      </c>
      <c r="BU9">
        <v>36580.800000000003</v>
      </c>
      <c r="BV9">
        <v>570.27566666666667</v>
      </c>
      <c r="BW9">
        <v>8097283.333333333</v>
      </c>
      <c r="BX9">
        <v>400.26633333333331</v>
      </c>
      <c r="BY9">
        <v>13299.803333333333</v>
      </c>
      <c r="BZ9">
        <v>8559613.333333334</v>
      </c>
      <c r="CA9">
        <v>126977.2</v>
      </c>
      <c r="CB9">
        <v>88.582066666666663</v>
      </c>
      <c r="CC9">
        <v>1361.9739999999999</v>
      </c>
      <c r="CD9">
        <v>13.097579999999999</v>
      </c>
      <c r="CE9">
        <v>1835.1653333333334</v>
      </c>
      <c r="CF9">
        <v>2557.1646666666666</v>
      </c>
      <c r="CG9">
        <v>94261.766666666663</v>
      </c>
      <c r="CH9">
        <v>0</v>
      </c>
      <c r="CI9">
        <v>18410.103333333333</v>
      </c>
    </row>
    <row r="10" spans="1:87" x14ac:dyDescent="0.2">
      <c r="A10" t="s">
        <v>129</v>
      </c>
      <c r="B10" t="s">
        <v>21</v>
      </c>
      <c r="C10">
        <v>3775.6133333333332</v>
      </c>
      <c r="D10">
        <v>129107.1</v>
      </c>
      <c r="E10">
        <v>4797.7</v>
      </c>
      <c r="F10">
        <v>42479</v>
      </c>
      <c r="G10">
        <v>9871.4266666666663</v>
      </c>
      <c r="H10">
        <v>5752</v>
      </c>
      <c r="I10">
        <v>11680.006666666666</v>
      </c>
      <c r="J10">
        <v>1610.3936666666666</v>
      </c>
      <c r="K10">
        <v>1432.7256666666667</v>
      </c>
      <c r="L10">
        <v>0</v>
      </c>
      <c r="M10">
        <v>439161</v>
      </c>
      <c r="N10">
        <v>0</v>
      </c>
      <c r="O10">
        <v>1311749.3333333333</v>
      </c>
      <c r="P10">
        <v>1245.6273333333334</v>
      </c>
      <c r="Q10">
        <v>90.62403333333333</v>
      </c>
      <c r="R10">
        <v>13.750033333333334</v>
      </c>
      <c r="S10">
        <v>1177.2176666666667</v>
      </c>
      <c r="T10">
        <v>120055.13333333333</v>
      </c>
      <c r="U10">
        <v>14452.2</v>
      </c>
      <c r="V10">
        <v>7382.6833333333334</v>
      </c>
      <c r="W10">
        <v>164865.96666666667</v>
      </c>
      <c r="X10">
        <v>36697.133333333331</v>
      </c>
      <c r="Y10">
        <v>191567.46666666667</v>
      </c>
      <c r="Z10">
        <v>7250.8</v>
      </c>
      <c r="AA10">
        <v>2183036.6666666665</v>
      </c>
      <c r="AB10">
        <v>34.648033333333331</v>
      </c>
      <c r="AC10">
        <v>57532.9</v>
      </c>
      <c r="AD10">
        <v>2062.1513333333332</v>
      </c>
      <c r="AE10">
        <v>15429.353333333333</v>
      </c>
      <c r="AF10">
        <v>241346.63333333333</v>
      </c>
      <c r="AG10">
        <v>0</v>
      </c>
      <c r="AH10">
        <v>6495.916666666667</v>
      </c>
      <c r="AI10">
        <v>210.2723</v>
      </c>
      <c r="AJ10">
        <v>1185.7049999999999</v>
      </c>
      <c r="AK10">
        <v>0</v>
      </c>
      <c r="AL10">
        <v>137.30006666666665</v>
      </c>
      <c r="AM10">
        <v>471.8006666666667</v>
      </c>
      <c r="AN10">
        <v>90.731166666666667</v>
      </c>
      <c r="AO10">
        <v>6125.7766666666666</v>
      </c>
      <c r="AP10">
        <v>180.07113333333334</v>
      </c>
      <c r="AQ10">
        <v>0</v>
      </c>
      <c r="AR10">
        <v>0</v>
      </c>
      <c r="AS10">
        <v>40.176333333333332</v>
      </c>
      <c r="AT10">
        <v>200410.33333333334</v>
      </c>
      <c r="AU10">
        <v>32656.799999999999</v>
      </c>
      <c r="AV10">
        <v>0</v>
      </c>
      <c r="AW10">
        <v>0</v>
      </c>
      <c r="AX10">
        <v>516.58500000000004</v>
      </c>
      <c r="AY10">
        <v>0</v>
      </c>
      <c r="AZ10">
        <v>1131.9606666666666</v>
      </c>
      <c r="BA10">
        <v>0</v>
      </c>
      <c r="BB10">
        <v>0</v>
      </c>
      <c r="BC10">
        <v>13.106653333333334</v>
      </c>
      <c r="BD10">
        <v>34.707900000000002</v>
      </c>
      <c r="BE10">
        <v>176.25453333333334</v>
      </c>
      <c r="BF10">
        <v>200268.6</v>
      </c>
      <c r="BG10">
        <v>272.02423333333337</v>
      </c>
      <c r="BH10">
        <v>15895.546666666667</v>
      </c>
      <c r="BI10">
        <v>35957.300000000003</v>
      </c>
      <c r="BJ10">
        <v>16163013.333333334</v>
      </c>
      <c r="BK10">
        <v>41096.199999999997</v>
      </c>
      <c r="BL10">
        <v>640.40099999999995</v>
      </c>
      <c r="BM10">
        <v>332823.3</v>
      </c>
      <c r="BN10">
        <v>37970.366666666669</v>
      </c>
      <c r="BO10">
        <v>9698.98</v>
      </c>
      <c r="BP10">
        <v>239316.43333333332</v>
      </c>
      <c r="BQ10">
        <v>330763.7</v>
      </c>
      <c r="BR10">
        <v>466772.66666666669</v>
      </c>
      <c r="BS10">
        <v>29349.696666666667</v>
      </c>
      <c r="BT10">
        <v>162.35986666666668</v>
      </c>
      <c r="BU10">
        <v>29068.856666666667</v>
      </c>
      <c r="BV10">
        <v>873.30166666666662</v>
      </c>
      <c r="BW10">
        <v>6647560</v>
      </c>
      <c r="BX10">
        <v>269.32893333333328</v>
      </c>
      <c r="BY10">
        <v>16002.626666666667</v>
      </c>
      <c r="BZ10">
        <v>6895046.666666667</v>
      </c>
      <c r="CA10">
        <v>111799.36666666667</v>
      </c>
      <c r="CB10">
        <v>131.94976666666668</v>
      </c>
      <c r="CC10">
        <v>2137.0626666666667</v>
      </c>
      <c r="CD10">
        <v>0</v>
      </c>
      <c r="CE10">
        <v>46.914766666666665</v>
      </c>
      <c r="CF10">
        <v>47.775133333333336</v>
      </c>
      <c r="CG10">
        <v>74008.066666666666</v>
      </c>
      <c r="CH10">
        <v>0</v>
      </c>
      <c r="CI10">
        <v>13391.313333333334</v>
      </c>
    </row>
    <row r="11" spans="1:87" x14ac:dyDescent="0.2">
      <c r="A11" t="s">
        <v>130</v>
      </c>
      <c r="B11" t="s">
        <v>22</v>
      </c>
      <c r="C11">
        <v>2335.2346666666667</v>
      </c>
      <c r="D11">
        <v>126592.66666666667</v>
      </c>
      <c r="E11">
        <v>3703.1333333333332</v>
      </c>
      <c r="F11">
        <v>46626.633333333331</v>
      </c>
      <c r="G11">
        <v>22337.69</v>
      </c>
      <c r="H11">
        <v>4202.9766666666665</v>
      </c>
      <c r="I11">
        <v>15048.636666666667</v>
      </c>
      <c r="J11">
        <v>1983.9623333333332</v>
      </c>
      <c r="K11">
        <v>1429.5716666666667</v>
      </c>
      <c r="L11">
        <v>0</v>
      </c>
      <c r="M11">
        <v>574076.33333333337</v>
      </c>
      <c r="N11">
        <v>0</v>
      </c>
      <c r="O11">
        <v>1580966.6666666667</v>
      </c>
      <c r="P11">
        <v>1599.2963333333335</v>
      </c>
      <c r="Q11">
        <v>38.0351</v>
      </c>
      <c r="R11">
        <v>18.078256666666665</v>
      </c>
      <c r="S11">
        <v>1562.847</v>
      </c>
      <c r="T11">
        <v>144918.6</v>
      </c>
      <c r="U11">
        <v>20006.346666666668</v>
      </c>
      <c r="V11">
        <v>14828.76</v>
      </c>
      <c r="W11">
        <v>222960.06666666668</v>
      </c>
      <c r="X11">
        <v>44122.433333333334</v>
      </c>
      <c r="Y11">
        <v>225765.9</v>
      </c>
      <c r="Z11">
        <v>7464.4633333333331</v>
      </c>
      <c r="AA11">
        <v>2704145</v>
      </c>
      <c r="AB11">
        <v>71.308499999999995</v>
      </c>
      <c r="AC11">
        <v>56412.6</v>
      </c>
      <c r="AD11">
        <v>3657.27</v>
      </c>
      <c r="AE11">
        <v>20040.84</v>
      </c>
      <c r="AF11">
        <v>310550.03333333333</v>
      </c>
      <c r="AG11">
        <v>0</v>
      </c>
      <c r="AH11">
        <v>1863.3496666666667</v>
      </c>
      <c r="AI11">
        <v>218.84733333333332</v>
      </c>
      <c r="AJ11">
        <v>1673.7783333333334</v>
      </c>
      <c r="AK11">
        <v>0</v>
      </c>
      <c r="AL11">
        <v>31.647960000000001</v>
      </c>
      <c r="AM11">
        <v>319.88613333333331</v>
      </c>
      <c r="AN11">
        <v>94.194066666666671</v>
      </c>
      <c r="AO11">
        <v>8090.4366666666665</v>
      </c>
      <c r="AP11">
        <v>519.00799999999992</v>
      </c>
      <c r="AQ11">
        <v>0</v>
      </c>
      <c r="AR11">
        <v>0</v>
      </c>
      <c r="AS11">
        <v>37.406266666666667</v>
      </c>
      <c r="AT11">
        <v>52964.666666666664</v>
      </c>
      <c r="AU11">
        <v>34951.633333333331</v>
      </c>
      <c r="AV11">
        <v>0</v>
      </c>
      <c r="AW11">
        <v>0</v>
      </c>
      <c r="AX11">
        <v>60.744700000000002</v>
      </c>
      <c r="AY11">
        <v>0</v>
      </c>
      <c r="AZ11">
        <v>1000.471</v>
      </c>
      <c r="BA11">
        <v>0</v>
      </c>
      <c r="BB11">
        <v>0</v>
      </c>
      <c r="BC11">
        <v>32.275156666666668</v>
      </c>
      <c r="BD11">
        <v>25.467483333333334</v>
      </c>
      <c r="BE11">
        <v>222.97686666666667</v>
      </c>
      <c r="BF11">
        <v>216746.3</v>
      </c>
      <c r="BG11">
        <v>373.74099999999999</v>
      </c>
      <c r="BH11">
        <v>11858.003333333334</v>
      </c>
      <c r="BI11">
        <v>94857.733333333337</v>
      </c>
      <c r="BJ11">
        <v>20220993.333333332</v>
      </c>
      <c r="BK11">
        <v>44113.466666666667</v>
      </c>
      <c r="BL11">
        <v>564.351</v>
      </c>
      <c r="BM11">
        <v>330515.56666666665</v>
      </c>
      <c r="BN11">
        <v>33128.243333333332</v>
      </c>
      <c r="BO11">
        <v>12075.006666666666</v>
      </c>
      <c r="BP11">
        <v>264616.96666666667</v>
      </c>
      <c r="BQ11">
        <v>410128.33333333331</v>
      </c>
      <c r="BR11">
        <v>499251.33333333331</v>
      </c>
      <c r="BS11">
        <v>34938.5</v>
      </c>
      <c r="BT11">
        <v>362.84</v>
      </c>
      <c r="BU11">
        <v>34580.6</v>
      </c>
      <c r="BV11">
        <v>481.93299999999999</v>
      </c>
      <c r="BW11">
        <v>8335866.666666667</v>
      </c>
      <c r="BX11">
        <v>400.26266666666669</v>
      </c>
      <c r="BY11">
        <v>12392.576666666666</v>
      </c>
      <c r="BZ11">
        <v>5519583.333333333</v>
      </c>
      <c r="CA11">
        <v>145270.73333333334</v>
      </c>
      <c r="CB11">
        <v>124.40899999999999</v>
      </c>
      <c r="CC11">
        <v>2174.8089999999997</v>
      </c>
      <c r="CD11">
        <v>0</v>
      </c>
      <c r="CE11">
        <v>3.9866766666666664</v>
      </c>
      <c r="CF11">
        <v>0</v>
      </c>
      <c r="CG11">
        <v>16760.786666666667</v>
      </c>
      <c r="CH11">
        <v>0</v>
      </c>
      <c r="CI11">
        <v>8897.0933333333342</v>
      </c>
    </row>
    <row r="12" spans="1:87" x14ac:dyDescent="0.2">
      <c r="A12" t="s">
        <v>130</v>
      </c>
      <c r="B12" t="s">
        <v>23</v>
      </c>
      <c r="C12">
        <v>715.40466666666669</v>
      </c>
      <c r="D12">
        <v>140339.53333333333</v>
      </c>
      <c r="E12">
        <v>4774.4466666666667</v>
      </c>
      <c r="F12">
        <v>40740.5</v>
      </c>
      <c r="G12">
        <v>18402.933333333334</v>
      </c>
      <c r="H12">
        <v>1817.5426666666667</v>
      </c>
      <c r="I12">
        <v>14088.39</v>
      </c>
      <c r="J12">
        <v>1970.0566666666666</v>
      </c>
      <c r="K12">
        <v>976.45366666666655</v>
      </c>
      <c r="L12">
        <v>0</v>
      </c>
      <c r="M12">
        <v>565453</v>
      </c>
      <c r="N12">
        <v>0</v>
      </c>
      <c r="O12">
        <v>1206416.6666666667</v>
      </c>
      <c r="P12">
        <v>1415.1416666666667</v>
      </c>
      <c r="Q12">
        <v>0</v>
      </c>
      <c r="R12">
        <v>19.125043333333334</v>
      </c>
      <c r="S12">
        <v>1203.047</v>
      </c>
      <c r="T12">
        <v>131907.13333333333</v>
      </c>
      <c r="U12">
        <v>17385.926666666666</v>
      </c>
      <c r="V12">
        <v>10436.02</v>
      </c>
      <c r="W12">
        <v>200698.2</v>
      </c>
      <c r="X12">
        <v>37242.666666666664</v>
      </c>
      <c r="Y12">
        <v>200004.9</v>
      </c>
      <c r="Z12">
        <v>7861.4</v>
      </c>
      <c r="AA12">
        <v>2403367.3333333335</v>
      </c>
      <c r="AB12">
        <v>0</v>
      </c>
      <c r="AC12">
        <v>51621.133333333331</v>
      </c>
      <c r="AD12">
        <v>3162.2406666666666</v>
      </c>
      <c r="AE12">
        <v>19624.093333333334</v>
      </c>
      <c r="AF12">
        <v>296732.03333333333</v>
      </c>
      <c r="AG12">
        <v>0</v>
      </c>
      <c r="AH12">
        <v>1143.3753333333332</v>
      </c>
      <c r="AI12">
        <v>264.46350000000001</v>
      </c>
      <c r="AJ12">
        <v>1036.3873333333333</v>
      </c>
      <c r="AK12">
        <v>0</v>
      </c>
      <c r="AL12">
        <v>39.065366666666669</v>
      </c>
      <c r="AM12">
        <v>658.29099999999994</v>
      </c>
      <c r="AN12">
        <v>227.87809999999999</v>
      </c>
      <c r="AO12">
        <v>7936.0466666666671</v>
      </c>
      <c r="AP12">
        <v>546.00066666666669</v>
      </c>
      <c r="AQ12">
        <v>0</v>
      </c>
      <c r="AR12">
        <v>0</v>
      </c>
      <c r="AS12">
        <v>30.659576666666666</v>
      </c>
      <c r="AT12">
        <v>20217.786666666667</v>
      </c>
      <c r="AU12">
        <v>30675.676666666666</v>
      </c>
      <c r="AV12">
        <v>0</v>
      </c>
      <c r="AW12">
        <v>0</v>
      </c>
      <c r="AX12">
        <v>43.529733333333333</v>
      </c>
      <c r="AY12">
        <v>0</v>
      </c>
      <c r="AZ12">
        <v>956.60166666666669</v>
      </c>
      <c r="BA12">
        <v>0</v>
      </c>
      <c r="BB12">
        <v>0</v>
      </c>
      <c r="BC12">
        <v>0</v>
      </c>
      <c r="BD12">
        <v>14.11257</v>
      </c>
      <c r="BE12">
        <v>189.73776666666666</v>
      </c>
      <c r="BF12">
        <v>225994.56666666668</v>
      </c>
      <c r="BG12">
        <v>312.01190000000003</v>
      </c>
      <c r="BH12">
        <v>15176.553333333333</v>
      </c>
      <c r="BI12">
        <v>89551.066666666666</v>
      </c>
      <c r="BJ12">
        <v>20118300</v>
      </c>
      <c r="BK12">
        <v>46644.066666666666</v>
      </c>
      <c r="BL12">
        <v>774.04833333333329</v>
      </c>
      <c r="BM12">
        <v>302733.66666666669</v>
      </c>
      <c r="BN12">
        <v>29434.296666666665</v>
      </c>
      <c r="BO12">
        <v>11181.52</v>
      </c>
      <c r="BP12">
        <v>215989</v>
      </c>
      <c r="BQ12">
        <v>387690.33333333331</v>
      </c>
      <c r="BR12">
        <v>463458</v>
      </c>
      <c r="BS12">
        <v>34093.366666666669</v>
      </c>
      <c r="BT12">
        <v>173.78903333333332</v>
      </c>
      <c r="BU12">
        <v>35965.566666666666</v>
      </c>
      <c r="BV12">
        <v>757.29099999999994</v>
      </c>
      <c r="BW12">
        <v>7850220</v>
      </c>
      <c r="BX12">
        <v>263.95260000000002</v>
      </c>
      <c r="BY12">
        <v>13315.9</v>
      </c>
      <c r="BZ12">
        <v>4451960</v>
      </c>
      <c r="CA12">
        <v>132987.43333333332</v>
      </c>
      <c r="CB12">
        <v>193.5581</v>
      </c>
      <c r="CC12">
        <v>2075.6006666666667</v>
      </c>
      <c r="CD12">
        <v>0</v>
      </c>
      <c r="CE12">
        <v>28.589110000000002</v>
      </c>
      <c r="CF12">
        <v>0</v>
      </c>
      <c r="CG12">
        <v>2531.116</v>
      </c>
      <c r="CH12">
        <v>0</v>
      </c>
      <c r="CI12">
        <v>4557.123333333333</v>
      </c>
    </row>
    <row r="13" spans="1:87" x14ac:dyDescent="0.2">
      <c r="A13" t="s">
        <v>130</v>
      </c>
      <c r="B13" t="s">
        <v>24</v>
      </c>
      <c r="C13">
        <v>485.26933333333329</v>
      </c>
      <c r="D13">
        <v>79253.600000000006</v>
      </c>
      <c r="E13">
        <v>2904.2196666666669</v>
      </c>
      <c r="F13">
        <v>53310.033333333333</v>
      </c>
      <c r="G13">
        <v>35003.366666666669</v>
      </c>
      <c r="H13">
        <v>757.47</v>
      </c>
      <c r="I13">
        <v>17418.183333333334</v>
      </c>
      <c r="J13">
        <v>2868.4793333333337</v>
      </c>
      <c r="K13">
        <v>1106.4966666666667</v>
      </c>
      <c r="L13">
        <v>0</v>
      </c>
      <c r="M13">
        <v>770966.33333333337</v>
      </c>
      <c r="N13">
        <v>0</v>
      </c>
      <c r="O13">
        <v>1545441</v>
      </c>
      <c r="P13">
        <v>1275.6673333333333</v>
      </c>
      <c r="Q13">
        <v>0</v>
      </c>
      <c r="R13">
        <v>10.772406666666667</v>
      </c>
      <c r="S13">
        <v>1728.9233333333334</v>
      </c>
      <c r="T13">
        <v>170226.33333333334</v>
      </c>
      <c r="U13">
        <v>24659.823333333334</v>
      </c>
      <c r="V13">
        <v>9301.98</v>
      </c>
      <c r="W13">
        <v>259347.56666666668</v>
      </c>
      <c r="X13">
        <v>52287.4</v>
      </c>
      <c r="Y13">
        <v>318567.46666666667</v>
      </c>
      <c r="Z13">
        <v>8527.9666666666672</v>
      </c>
      <c r="AA13">
        <v>3484943.3333333335</v>
      </c>
      <c r="AB13">
        <v>27.390669999999997</v>
      </c>
      <c r="AC13">
        <v>59534.933333333334</v>
      </c>
      <c r="AD13">
        <v>5607.6466666666665</v>
      </c>
      <c r="AE13">
        <v>23238.103333333333</v>
      </c>
      <c r="AF13">
        <v>431849</v>
      </c>
      <c r="AG13">
        <v>0</v>
      </c>
      <c r="AH13">
        <v>321.92043333333334</v>
      </c>
      <c r="AI13">
        <v>345.02533333333338</v>
      </c>
      <c r="AJ13">
        <v>1492.2860000000001</v>
      </c>
      <c r="AK13">
        <v>0</v>
      </c>
      <c r="AL13">
        <v>12.128276666666666</v>
      </c>
      <c r="AM13">
        <v>264.35300000000001</v>
      </c>
      <c r="AN13">
        <v>94.971900000000005</v>
      </c>
      <c r="AO13">
        <v>8865.4333333333325</v>
      </c>
      <c r="AP13">
        <v>300.75183333333337</v>
      </c>
      <c r="AQ13">
        <v>0</v>
      </c>
      <c r="AR13">
        <v>0</v>
      </c>
      <c r="AS13">
        <v>35.033799999999999</v>
      </c>
      <c r="AT13">
        <v>11954.77</v>
      </c>
      <c r="AU13">
        <v>28520.47</v>
      </c>
      <c r="AV13">
        <v>0</v>
      </c>
      <c r="AW13">
        <v>0</v>
      </c>
      <c r="AX13">
        <v>0</v>
      </c>
      <c r="AY13">
        <v>0</v>
      </c>
      <c r="AZ13">
        <v>1643.0806666666667</v>
      </c>
      <c r="BA13">
        <v>0</v>
      </c>
      <c r="BB13">
        <v>0</v>
      </c>
      <c r="BC13">
        <v>0</v>
      </c>
      <c r="BD13">
        <v>0</v>
      </c>
      <c r="BE13">
        <v>761.41200000000003</v>
      </c>
      <c r="BF13">
        <v>246693.53333333333</v>
      </c>
      <c r="BG13">
        <v>119.11043333333332</v>
      </c>
      <c r="BH13">
        <v>8334.9466666666667</v>
      </c>
      <c r="BI13">
        <v>172070.73333333334</v>
      </c>
      <c r="BJ13">
        <v>25821590</v>
      </c>
      <c r="BK13">
        <v>54931.933333333334</v>
      </c>
      <c r="BL13">
        <v>758.4186666666667</v>
      </c>
      <c r="BM13">
        <v>297361.06666666665</v>
      </c>
      <c r="BN13">
        <v>24920.873333333333</v>
      </c>
      <c r="BO13">
        <v>14093.6</v>
      </c>
      <c r="BP13">
        <v>289849.09999999998</v>
      </c>
      <c r="BQ13">
        <v>517700</v>
      </c>
      <c r="BR13">
        <v>538381.66666666663</v>
      </c>
      <c r="BS13">
        <v>44872.566666666666</v>
      </c>
      <c r="BT13">
        <v>36.212666666666664</v>
      </c>
      <c r="BU13">
        <v>35031.966666666667</v>
      </c>
      <c r="BV13">
        <v>598.44666666666672</v>
      </c>
      <c r="BW13">
        <v>10023760</v>
      </c>
      <c r="BX13">
        <v>495.91966666666667</v>
      </c>
      <c r="BY13">
        <v>10236.786666666667</v>
      </c>
      <c r="BZ13">
        <v>4283996.666666667</v>
      </c>
      <c r="CA13">
        <v>163717</v>
      </c>
      <c r="CB13">
        <v>81.748033333333339</v>
      </c>
      <c r="CC13">
        <v>3171.4603333333334</v>
      </c>
      <c r="CD13">
        <v>0</v>
      </c>
      <c r="CE13">
        <v>50.688766666666666</v>
      </c>
      <c r="CF13">
        <v>27.128216666666667</v>
      </c>
      <c r="CG13">
        <v>2546.6873333333333</v>
      </c>
      <c r="CH13">
        <v>0</v>
      </c>
      <c r="CI13">
        <v>8241.6966666666667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Title Page</vt:lpstr>
      <vt:lpstr>raw</vt:lpstr>
      <vt:lpstr>normalized</vt:lpstr>
      <vt:lpstr>stats</vt:lpstr>
      <vt:lpstr>fold change</vt:lpstr>
      <vt:lpstr>p-values</vt:lpstr>
      <vt:lpstr>heatmap</vt:lpstr>
      <vt:lpstr>PLSDA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Jones</dc:creator>
  <cp:lastModifiedBy>Heidi Goodrich-blair</cp:lastModifiedBy>
  <dcterms:created xsi:type="dcterms:W3CDTF">2019-08-14T21:06:43Z</dcterms:created>
  <dcterms:modified xsi:type="dcterms:W3CDTF">2022-03-23T02:07:11Z</dcterms:modified>
</cp:coreProperties>
</file>